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777" activeTab="0"/>
  </bookViews>
  <sheets>
    <sheet name="1. Poc.strana" sheetId="1" r:id="rId1"/>
    <sheet name="2. Snabdevanje kWh" sheetId="2" r:id="rId2"/>
    <sheet name="3. Kupci" sheetId="3" r:id="rId3"/>
  </sheets>
  <definedNames>
    <definedName name="_xlnm.Print_Area" localSheetId="0">'1. Poc.strana'!$B$1:$H$42</definedName>
    <definedName name="_xlnm.Print_Area" localSheetId="1">'2. Snabdevanje kWh'!$B$6:$P$67</definedName>
    <definedName name="_xlnm.Print_Area" localSheetId="2">'3. Kupci'!$B$1:$O$20</definedName>
    <definedName name="_xlnm.Print_Titles" localSheetId="1">'2. Snabdevanje kWh'!$1:$8</definedName>
    <definedName name="_xlnm.Print_Titles" localSheetId="2">'3. Kupci'!$1:$8</definedName>
  </definedNames>
  <calcPr fullCalcOnLoad="1"/>
</workbook>
</file>

<file path=xl/comments2.xml><?xml version="1.0" encoding="utf-8"?>
<comments xmlns="http://schemas.openxmlformats.org/spreadsheetml/2006/main">
  <authors>
    <author>Branka Tubin</author>
    <author>AERS (Branka TM)</author>
  </authors>
  <commentList>
    <comment ref="C14" authorId="0">
      <text>
        <r>
          <rPr>
            <b/>
            <sz val="9"/>
            <rFont val="Tahoma"/>
            <family val="2"/>
          </rPr>
          <t>Branka Tubin:</t>
        </r>
        <r>
          <rPr>
            <sz val="9"/>
            <rFont val="Tahoma"/>
            <family val="2"/>
          </rPr>
          <t xml:space="preserve">
Dodati redove po potrebi
</t>
        </r>
      </text>
    </comment>
    <comment ref="C17" authorId="0">
      <text>
        <r>
          <rPr>
            <b/>
            <sz val="9"/>
            <rFont val="Tahoma"/>
            <family val="2"/>
          </rPr>
          <t>Branka Tubin:</t>
        </r>
        <r>
          <rPr>
            <sz val="9"/>
            <rFont val="Tahoma"/>
            <family val="2"/>
          </rPr>
          <t xml:space="preserve">
Dodati redove po potrebi</t>
        </r>
      </text>
    </comment>
    <comment ref="C65" authorId="1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убацити редове по потреби</t>
        </r>
      </text>
    </comment>
    <comment ref="C67" authorId="1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убацити редове по потреби</t>
        </r>
      </text>
    </comment>
  </commentList>
</comments>
</file>

<file path=xl/sharedStrings.xml><?xml version="1.0" encoding="utf-8"?>
<sst xmlns="http://schemas.openxmlformats.org/spreadsheetml/2006/main" count="251" uniqueCount="185">
  <si>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</si>
  <si>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</si>
  <si>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</si>
  <si>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</si>
  <si>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</si>
  <si>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</si>
  <si>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</si>
  <si>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</si>
  <si>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</si>
  <si>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</si>
  <si>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</si>
  <si>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</si>
  <si>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Датум обраде: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</si>
  <si>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</si>
  <si>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</si>
  <si>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</si>
  <si>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</si>
  <si>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</si>
  <si>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</si>
  <si>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</si>
  <si>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</si>
  <si>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</si>
  <si>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</si>
  <si>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</si>
  <si>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</si>
  <si>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</si>
  <si>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1.1</t>
  </si>
  <si>
    <t>1.3</t>
  </si>
  <si>
    <t>2.1</t>
  </si>
  <si>
    <t>Година - период извештавања (т):</t>
  </si>
  <si>
    <t xml:space="preserve">                  на транспорту</t>
  </si>
  <si>
    <t xml:space="preserve">                  на дистрибуцији</t>
  </si>
  <si>
    <t xml:space="preserve">         преузимање на дистрибутивном систему</t>
  </si>
  <si>
    <t xml:space="preserve">          преузимање на транспортном систему</t>
  </si>
  <si>
    <t>1.3.1</t>
  </si>
  <si>
    <t>1.3.2</t>
  </si>
  <si>
    <t>1.1.1</t>
  </si>
  <si>
    <t>1.1.2</t>
  </si>
  <si>
    <t>топлане</t>
  </si>
  <si>
    <t>остали</t>
  </si>
  <si>
    <t>домаћинства</t>
  </si>
  <si>
    <t>2.1.1</t>
  </si>
  <si>
    <t>2.1.2</t>
  </si>
  <si>
    <t>на транспорту</t>
  </si>
  <si>
    <t>на дистрибуцији</t>
  </si>
  <si>
    <t xml:space="preserve">         топланама</t>
  </si>
  <si>
    <t xml:space="preserve">         осталим купцима </t>
  </si>
  <si>
    <t xml:space="preserve">         домаћинствима</t>
  </si>
  <si>
    <t xml:space="preserve">         термоелектранама-топланама</t>
  </si>
  <si>
    <t>термоелектране-топлане</t>
  </si>
  <si>
    <t>1.4</t>
  </si>
  <si>
    <t>1.5</t>
  </si>
  <si>
    <t>Продато јавним снабдевачима</t>
  </si>
  <si>
    <t>1.1.3</t>
  </si>
  <si>
    <t>Енергетска делатност:</t>
  </si>
  <si>
    <t>Снабдевање природним гасом</t>
  </si>
  <si>
    <t>Редни број</t>
  </si>
  <si>
    <t>1.4.1</t>
  </si>
  <si>
    <t>1.4.2</t>
  </si>
  <si>
    <t>Продато крајњим купцима у Србији (на слободном тржишту)</t>
  </si>
  <si>
    <t>Набављено из домаће производње</t>
  </si>
  <si>
    <t>Број крајњих купаца</t>
  </si>
  <si>
    <t>2.1.5</t>
  </si>
  <si>
    <t>2.2.1.</t>
  </si>
  <si>
    <t>2.2.2</t>
  </si>
  <si>
    <t>2.2.4</t>
  </si>
  <si>
    <t>1.</t>
  </si>
  <si>
    <t>2.</t>
  </si>
  <si>
    <t>Број купаца- снабдевача</t>
  </si>
  <si>
    <t>Година:</t>
  </si>
  <si>
    <t>1.2.1</t>
  </si>
  <si>
    <t>1.2.2</t>
  </si>
  <si>
    <t>1.6</t>
  </si>
  <si>
    <t>Купљено од ОДС-а за одступање</t>
  </si>
  <si>
    <t>2.2</t>
  </si>
  <si>
    <t>2.5</t>
  </si>
  <si>
    <t>Продато другим снабдевачима у Србији  (навести снабдевача)</t>
  </si>
  <si>
    <t>Куповина од других снабдевача у Србији  (навести снабдевача)</t>
  </si>
  <si>
    <t>1.2</t>
  </si>
  <si>
    <t xml:space="preserve">Увоз </t>
  </si>
  <si>
    <t xml:space="preserve">          увоз из Русије по дугорочном уговору (навести улазну тачку на транспортном систему за увоз)</t>
  </si>
  <si>
    <t xml:space="preserve">          увоз из Русије по осталим уговорима (навести улазну тачку на транспортном систему за увоз)</t>
  </si>
  <si>
    <t xml:space="preserve">          увоз из других земаља 
          (навести по земљама) (навести улазну тачку на транспортном систему за увоз)</t>
  </si>
  <si>
    <t>Купљено од ОТС Транспортгас за балансирање као корисник система</t>
  </si>
  <si>
    <t>Купљено од ОТС Транспортгас за балансирање као снабдевач гасом за балансирање</t>
  </si>
  <si>
    <t>Купљено од ОТС Гастранс за балансирање као корисник система</t>
  </si>
  <si>
    <t>Купљено од ОТС Гастранс за балансирање као снабдевач гасом за балансирање</t>
  </si>
  <si>
    <t>Продато ОТС Транспортгас за балансирање као корисник система</t>
  </si>
  <si>
    <t>Продато ОТС Транспортгас за балансирање као снабдевач гасом за балансирање</t>
  </si>
  <si>
    <t>Продато ОТС Гастранс за балансирање као корисник система</t>
  </si>
  <si>
    <t>Продато ОТС Гастранс за балансирање као снабдевач гасом за балансирање</t>
  </si>
  <si>
    <t>Транспортгасу за надокнаду губитака ПГ у TС, за грејање просторија ЕС, сопствену потрошњу ОТС, и за line-pack</t>
  </si>
  <si>
    <t>Гастрансу за надокнаду губитака ПГ у TС,за грејање просторија ЕС, сопствену потрошњу и за line-pack</t>
  </si>
  <si>
    <t>Југоросгасу за надокнаду губитака ПГ у TС,за грејање просторија ЕС, сопствену потрошњу и за line-pack</t>
  </si>
  <si>
    <t>1.4.3</t>
  </si>
  <si>
    <t>1.4.4.</t>
  </si>
  <si>
    <t>1.7</t>
  </si>
  <si>
    <t>1.8</t>
  </si>
  <si>
    <t>1.9</t>
  </si>
  <si>
    <t xml:space="preserve">        Продато ПСГ за гориви гас за производњу из ПСГ</t>
  </si>
  <si>
    <t xml:space="preserve">         Продато ПСГ гориви гас - за утискивање  у ПСГ</t>
  </si>
  <si>
    <t>Укупно (1.1-1.9)</t>
  </si>
  <si>
    <t>2.2.1</t>
  </si>
  <si>
    <t>2.2.1.1</t>
  </si>
  <si>
    <t>2.2.1.2</t>
  </si>
  <si>
    <t>2.2.1.3</t>
  </si>
  <si>
    <t>2.4.2</t>
  </si>
  <si>
    <t>Потрошња у оквиру правног лица</t>
  </si>
  <si>
    <t>3.1</t>
  </si>
  <si>
    <t>3.1.1</t>
  </si>
  <si>
    <t>3.1.2.</t>
  </si>
  <si>
    <t>3.1.2.1.</t>
  </si>
  <si>
    <t>3.1.2.2.</t>
  </si>
  <si>
    <t>3.1.2.3.</t>
  </si>
  <si>
    <t>Потрошња у оквиру правног лица снабдевача</t>
  </si>
  <si>
    <t>3.1.3</t>
  </si>
  <si>
    <t>3.0</t>
  </si>
  <si>
    <t>2.0</t>
  </si>
  <si>
    <t>Укупно (2.0-3.0)</t>
  </si>
  <si>
    <t>1.0</t>
  </si>
  <si>
    <t xml:space="preserve">Гас из складишта, расположив за снабдевање </t>
  </si>
  <si>
    <t>Сопствени гас из складишта</t>
  </si>
  <si>
    <t>Куповина од других снабдевача у Србији (ради даље продаје)</t>
  </si>
  <si>
    <t>сопствени гас из складишта намењен за рад складишта (гориви гас за производњу)</t>
  </si>
  <si>
    <t>Гас купљен у складишту (оптимизација)</t>
  </si>
  <si>
    <t>Продато крајњим купцима у Србији ( на резервном снабдевању)</t>
  </si>
  <si>
    <t xml:space="preserve">Сопствена потрошња ОДС </t>
  </si>
  <si>
    <t>Потрошња произвођача</t>
  </si>
  <si>
    <t xml:space="preserve">Количина природног гаса ОДС  за надокнаду губитака у ДС </t>
  </si>
  <si>
    <t>line-pack дистрибутера</t>
  </si>
  <si>
    <t>Продато снабдевачима</t>
  </si>
  <si>
    <t>Продато снабдевачима -СОПСТВЕНА ПОТРОШЊА</t>
  </si>
  <si>
    <t xml:space="preserve">Продато ПСГ </t>
  </si>
  <si>
    <t>Продато операторима транспортног система</t>
  </si>
  <si>
    <t>2.2.2.1</t>
  </si>
  <si>
    <t>2.2.2.2</t>
  </si>
  <si>
    <t>2.2.2.3</t>
  </si>
  <si>
    <t>2.3</t>
  </si>
  <si>
    <t>2.3.1</t>
  </si>
  <si>
    <t>2.3.2</t>
  </si>
  <si>
    <t>2.4</t>
  </si>
  <si>
    <t>2.4.1</t>
  </si>
  <si>
    <t>2.5.1</t>
  </si>
  <si>
    <t>2.5.2</t>
  </si>
  <si>
    <t>2.5.3</t>
  </si>
  <si>
    <t>2.5.4</t>
  </si>
  <si>
    <t>2.5.5</t>
  </si>
  <si>
    <t>2.5.6</t>
  </si>
  <si>
    <t>2.5.7</t>
  </si>
  <si>
    <t>2.7</t>
  </si>
  <si>
    <t>2.7.1</t>
  </si>
  <si>
    <t>2.7.2</t>
  </si>
  <si>
    <t>2.7.3</t>
  </si>
  <si>
    <t>2.8</t>
  </si>
  <si>
    <t>2.9</t>
  </si>
  <si>
    <t>2.8.34</t>
  </si>
  <si>
    <t>2.9.1</t>
  </si>
  <si>
    <t>Укупно (2.1-2.9)</t>
  </si>
  <si>
    <t>Крајњи купци</t>
  </si>
  <si>
    <t>1.1.5</t>
  </si>
  <si>
    <t>1.2.1.</t>
  </si>
  <si>
    <t xml:space="preserve">остали купци </t>
  </si>
  <si>
    <t>Крајњи купци који имају места испоруке и на транспорту и на дистрибуцији</t>
  </si>
  <si>
    <t>Број купаца по основу резервног снабдевања</t>
  </si>
  <si>
    <t>Узроци преласка на резервно снабдевање</t>
  </si>
  <si>
    <t>стечај или ликвидација снабдевача који га је до тада снабдевао</t>
  </si>
  <si>
    <t>престанак или одузимање лиценце снабдевачу који га је до тада снабдевао</t>
  </si>
  <si>
    <t>да није нашао новог снабдевача након престанка уговора о снабдевању са претходним, осим ако је престанак уговора последица неизвршавања обавеза плаћања купца</t>
  </si>
  <si>
    <t>да није нашао новог снабдевача након престанка уговора  о снабдевању са претходним, а припада категорији купаца којима се не може обуставити испорука природног гаса у случају неизвршавања обавеза, у складу са законом</t>
  </si>
  <si>
    <t>Потрошња дистрибутера 
(ако се гас за ове потребе набавља од другог правног лица, навести назив уговора по којем се гас набавља гас за ОДС)</t>
  </si>
  <si>
    <t>Увоз из Русије по дугорочном уговору (из складишта Банатски Двор)</t>
  </si>
  <si>
    <t>1.4.5.</t>
  </si>
  <si>
    <t>Увоз гаса ускладиштеног у Мађарској</t>
  </si>
  <si>
    <t>Утиснуто у складиште у Мађарској</t>
  </si>
  <si>
    <t>2.6.1</t>
  </si>
  <si>
    <t>2.6.2</t>
  </si>
  <si>
    <t>по потреби додати редове</t>
  </si>
  <si>
    <t>Продато другим снабдевачима у Србији  за сопствену потрошњу (навести снабдевача)</t>
  </si>
  <si>
    <t>Продато јавним снабдевачима у Србији  (навести снабдевача)</t>
  </si>
  <si>
    <t>Природни гас за потребе снабдевања
 [kWh]</t>
  </si>
  <si>
    <t>Утиснуто у складиште Банатски Двор (преузето са транспорта)</t>
  </si>
  <si>
    <t>2.6.3</t>
  </si>
  <si>
    <t>Утиснуто у складиште Банатски Двор (купљено у складишту)</t>
  </si>
  <si>
    <t>Тражени подаци се уносе у ћелије обојене жутом бојом и достављају до 31.1.</t>
  </si>
  <si>
    <t>Извоз (навести по земљама)(навести излазну тачку на транспортном систему за извоз)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</si>
</sst>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0_)"/>
    <numFmt numFmtId="167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2"/>
      <name val="Arial Narrow"/>
      <family val="2"/>
    </font>
    <font>
      <b/>
      <sz val="10"/>
      <color indexed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1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Arial Narrow"/>
      <family val="2"/>
    </font>
    <font>
      <sz val="12"/>
      <color theme="4" tint="-0.24997000396251678"/>
      <name val="Arial"/>
      <family val="2"/>
    </font>
    <font>
      <sz val="12"/>
      <color theme="3"/>
      <name val="Arial"/>
      <family val="2"/>
    </font>
    <font>
      <sz val="10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sz val="10"/>
      <color rgb="FF000080"/>
      <name val="Arial Narrow"/>
      <family val="2"/>
    </font>
    <font>
      <sz val="10"/>
      <color rgb="FF000099"/>
      <name val="Arial Narrow"/>
      <family val="2"/>
    </font>
    <font>
      <sz val="11"/>
      <color rgb="FF000099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 style="double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double"/>
    </border>
    <border>
      <left style="thin"/>
      <right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hair"/>
    </border>
    <border>
      <left style="thin"/>
      <right style="double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/>
      <bottom style="hair"/>
    </border>
    <border>
      <left style="double"/>
      <right style="thin"/>
      <top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thin"/>
      <top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66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3" fontId="49" fillId="34" borderId="13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 applyProtection="1">
      <alignment/>
      <protection locked="0"/>
    </xf>
    <xf numFmtId="49" fontId="8" fillId="32" borderId="0" xfId="52" applyNumberFormat="1" applyFill="1" applyBorder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6" fillId="32" borderId="0" xfId="0" applyFont="1" applyFill="1" applyAlignment="1">
      <alignment horizontal="left" vertical="center"/>
    </xf>
    <xf numFmtId="49" fontId="6" fillId="32" borderId="0" xfId="0" applyNumberFormat="1" applyFont="1" applyFill="1" applyAlignment="1">
      <alignment/>
    </xf>
    <xf numFmtId="3" fontId="6" fillId="32" borderId="21" xfId="0" applyNumberFormat="1" applyFont="1" applyFill="1" applyBorder="1" applyAlignment="1">
      <alignment horizontal="right" vertical="center" wrapText="1"/>
    </xf>
    <xf numFmtId="3" fontId="6" fillId="32" borderId="22" xfId="0" applyNumberFormat="1" applyFont="1" applyFill="1" applyBorder="1" applyAlignment="1">
      <alignment horizontal="right" vertical="center"/>
    </xf>
    <xf numFmtId="3" fontId="6" fillId="32" borderId="23" xfId="0" applyNumberFormat="1" applyFont="1" applyFill="1" applyBorder="1" applyAlignment="1">
      <alignment horizontal="right" vertical="center"/>
    </xf>
    <xf numFmtId="3" fontId="6" fillId="32" borderId="24" xfId="0" applyNumberFormat="1" applyFont="1" applyFill="1" applyBorder="1" applyAlignment="1">
      <alignment horizontal="right" vertical="center" wrapText="1"/>
    </xf>
    <xf numFmtId="3" fontId="6" fillId="32" borderId="20" xfId="0" applyNumberFormat="1" applyFont="1" applyFill="1" applyBorder="1" applyAlignment="1">
      <alignment horizontal="right" vertical="center"/>
    </xf>
    <xf numFmtId="3" fontId="6" fillId="32" borderId="13" xfId="0" applyNumberFormat="1" applyFont="1" applyFill="1" applyBorder="1" applyAlignment="1">
      <alignment horizontal="right" vertical="center"/>
    </xf>
    <xf numFmtId="3" fontId="6" fillId="32" borderId="25" xfId="0" applyNumberFormat="1" applyFont="1" applyFill="1" applyBorder="1" applyAlignment="1">
      <alignment horizontal="right" vertical="center"/>
    </xf>
    <xf numFmtId="3" fontId="6" fillId="32" borderId="25" xfId="0" applyNumberFormat="1" applyFont="1" applyFill="1" applyBorder="1" applyAlignment="1">
      <alignment horizontal="right" vertical="center" wrapText="1"/>
    </xf>
    <xf numFmtId="3" fontId="6" fillId="32" borderId="13" xfId="0" applyNumberFormat="1" applyFont="1" applyFill="1" applyBorder="1" applyAlignment="1">
      <alignment horizontal="right" vertical="center" wrapText="1"/>
    </xf>
    <xf numFmtId="3" fontId="6" fillId="32" borderId="21" xfId="0" applyNumberFormat="1" applyFont="1" applyFill="1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6" fillId="0" borderId="25" xfId="0" applyNumberFormat="1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32" borderId="35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3" fontId="6" fillId="32" borderId="33" xfId="0" applyNumberFormat="1" applyFont="1" applyFill="1" applyBorder="1" applyAlignment="1">
      <alignment horizontal="right" vertical="center"/>
    </xf>
    <xf numFmtId="3" fontId="6" fillId="32" borderId="35" xfId="0" applyNumberFormat="1" applyFont="1" applyFill="1" applyBorder="1" applyAlignment="1">
      <alignment horizontal="right" vertical="center"/>
    </xf>
    <xf numFmtId="3" fontId="6" fillId="32" borderId="23" xfId="0" applyNumberFormat="1" applyFont="1" applyFill="1" applyBorder="1" applyAlignment="1">
      <alignment horizontal="right" vertical="center" wrapText="1"/>
    </xf>
    <xf numFmtId="3" fontId="6" fillId="32" borderId="22" xfId="0" applyNumberFormat="1" applyFont="1" applyFill="1" applyBorder="1" applyAlignment="1">
      <alignment horizontal="right" vertical="center" wrapText="1"/>
    </xf>
    <xf numFmtId="3" fontId="6" fillId="32" borderId="39" xfId="0" applyNumberFormat="1" applyFont="1" applyFill="1" applyBorder="1" applyAlignment="1">
      <alignment horizontal="right" vertical="center"/>
    </xf>
    <xf numFmtId="3" fontId="6" fillId="32" borderId="20" xfId="0" applyNumberFormat="1" applyFont="1" applyFill="1" applyBorder="1" applyAlignment="1">
      <alignment horizontal="right" vertical="center" wrapText="1"/>
    </xf>
    <xf numFmtId="3" fontId="6" fillId="32" borderId="40" xfId="0" applyNumberFormat="1" applyFont="1" applyFill="1" applyBorder="1" applyAlignment="1">
      <alignment horizontal="right" vertical="center"/>
    </xf>
    <xf numFmtId="3" fontId="6" fillId="32" borderId="41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3" fontId="6" fillId="0" borderId="39" xfId="0" applyNumberFormat="1" applyFont="1" applyFill="1" applyBorder="1" applyAlignment="1">
      <alignment horizontal="right" vertical="center"/>
    </xf>
    <xf numFmtId="0" fontId="6" fillId="32" borderId="17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50" fillId="33" borderId="0" xfId="0" applyNumberFormat="1" applyFont="1" applyFill="1" applyAlignment="1">
      <alignment/>
    </xf>
    <xf numFmtId="3" fontId="50" fillId="34" borderId="0" xfId="0" applyNumberFormat="1" applyFont="1" applyFill="1" applyAlignment="1">
      <alignment/>
    </xf>
    <xf numFmtId="49" fontId="6" fillId="0" borderId="37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/>
    </xf>
    <xf numFmtId="3" fontId="12" fillId="0" borderId="43" xfId="0" applyNumberFormat="1" applyFont="1" applyFill="1" applyBorder="1" applyAlignment="1">
      <alignment horizontal="right" vertical="center"/>
    </xf>
    <xf numFmtId="3" fontId="6" fillId="32" borderId="33" xfId="0" applyNumberFormat="1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/>
    </xf>
    <xf numFmtId="3" fontId="52" fillId="0" borderId="13" xfId="0" applyNumberFormat="1" applyFont="1" applyFill="1" applyBorder="1" applyAlignment="1">
      <alignment horizontal="right" vertical="center" wrapText="1"/>
    </xf>
    <xf numFmtId="3" fontId="53" fillId="0" borderId="35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 vertical="center"/>
    </xf>
    <xf numFmtId="3" fontId="6" fillId="32" borderId="44" xfId="0" applyNumberFormat="1" applyFont="1" applyFill="1" applyBorder="1" applyAlignment="1">
      <alignment horizontal="right" vertical="center"/>
    </xf>
    <xf numFmtId="0" fontId="6" fillId="32" borderId="2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20" xfId="56" applyFont="1" applyFill="1" applyBorder="1" applyAlignment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left" vertical="center" wrapText="1"/>
    </xf>
    <xf numFmtId="0" fontId="54" fillId="34" borderId="47" xfId="0" applyFont="1" applyFill="1" applyBorder="1" applyAlignment="1">
      <alignment horizontal="left" vertical="center" wrapText="1"/>
    </xf>
    <xf numFmtId="0" fontId="54" fillId="34" borderId="48" xfId="0" applyFont="1" applyFill="1" applyBorder="1" applyAlignment="1">
      <alignment horizontal="left" vertical="center" wrapText="1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50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2"/>
  <sheetViews>
    <sheetView showGridLines="0" tabSelected="1" zoomScalePageLayoutView="0" workbookViewId="0" topLeftCell="A1">
      <selection activeCell="C46" sqref="C46"/>
    </sheetView>
  </sheetViews>
  <sheetFormatPr defaultColWidth="9.140625" defaultRowHeight="12.75"/>
  <cols>
    <col min="1" max="1" width="2.421875" style="5" customWidth="1"/>
    <col min="2" max="2" width="25.00390625" style="5" customWidth="1"/>
    <col min="3" max="3" width="19.00390625" style="5" customWidth="1"/>
    <col min="4" max="4" width="65.28125" style="5" customWidth="1"/>
    <col min="5" max="16384" width="9.140625" style="5" customWidth="1"/>
  </cols>
  <sheetData>
    <row r="1" s="4" customFormat="1" ht="12.75">
      <c r="AS1" s="4" t="s">
        <v>1</v>
      </c>
    </row>
    <row r="2" s="4" customFormat="1" ht="12.75">
      <c r="AS2" s="4" t="s">
        <v>4</v>
      </c>
    </row>
    <row r="3" s="4" customFormat="1" ht="12.75">
      <c r="AS3" s="4" t="s">
        <v>5</v>
      </c>
    </row>
    <row r="4" s="4" customFormat="1" ht="12.75">
      <c r="AS4" s="4">
        <v>3</v>
      </c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pans="2:5" s="6" customFormat="1" ht="12.75">
      <c r="B13" s="5" t="s">
        <v>0</v>
      </c>
      <c r="C13" s="4"/>
      <c r="D13" s="4"/>
      <c r="E13" s="4"/>
    </row>
    <row r="14" s="4" customFormat="1" ht="12.75"/>
    <row r="15" s="4" customFormat="1" ht="12.75"/>
    <row r="16" spans="2:5" s="6" customFormat="1" ht="15" customHeight="1">
      <c r="B16" s="38" t="s">
        <v>54</v>
      </c>
      <c r="C16" s="4"/>
      <c r="D16" s="39" t="s">
        <v>55</v>
      </c>
      <c r="E16" s="4"/>
    </row>
    <row r="17" spans="3:5" s="6" customFormat="1" ht="12.75">
      <c r="C17" s="4"/>
      <c r="D17" s="4"/>
      <c r="E17" s="4"/>
    </row>
    <row r="18" s="4" customFormat="1" ht="12.75"/>
    <row r="19" s="4" customFormat="1" ht="12.75"/>
    <row r="20" s="4" customFormat="1" ht="12.75"/>
    <row r="21" s="4" customFormat="1" ht="12.75"/>
    <row r="22" spans="2:9" s="4" customFormat="1" ht="12.75">
      <c r="B22" s="4" t="s">
        <v>7</v>
      </c>
      <c r="D22" s="40"/>
      <c r="E22" s="7"/>
      <c r="F22" s="7"/>
      <c r="G22" s="7"/>
      <c r="H22" s="7"/>
      <c r="I22" s="7"/>
    </row>
    <row r="23" spans="2:9" s="4" customFormat="1" ht="12.75">
      <c r="B23" s="4" t="s">
        <v>11</v>
      </c>
      <c r="D23" s="40"/>
      <c r="E23" s="7"/>
      <c r="F23" s="7"/>
      <c r="G23" s="7"/>
      <c r="H23" s="7"/>
      <c r="I23" s="7"/>
    </row>
    <row r="24" spans="5:9" s="4" customFormat="1" ht="12.75">
      <c r="E24" s="7"/>
      <c r="F24" s="7"/>
      <c r="G24" s="7"/>
      <c r="H24" s="7"/>
      <c r="I24" s="7"/>
    </row>
    <row r="25" spans="2:9" s="4" customFormat="1" ht="12.75">
      <c r="B25" s="4" t="s">
        <v>29</v>
      </c>
      <c r="D25" s="66">
        <v>2023</v>
      </c>
      <c r="E25" s="7"/>
      <c r="F25" s="7"/>
      <c r="G25" s="7"/>
      <c r="H25" s="7"/>
      <c r="I25" s="7"/>
    </row>
    <row r="26" spans="5:9" s="4" customFormat="1" ht="12.75">
      <c r="E26" s="7"/>
      <c r="F26" s="7"/>
      <c r="G26" s="7"/>
      <c r="H26" s="7"/>
      <c r="I26" s="7"/>
    </row>
    <row r="27" spans="2:9" s="4" customFormat="1" ht="12.75">
      <c r="B27" s="4" t="s">
        <v>8</v>
      </c>
      <c r="D27" s="40"/>
      <c r="E27" s="7"/>
      <c r="F27" s="7"/>
      <c r="G27" s="7"/>
      <c r="H27" s="7"/>
      <c r="I27" s="7"/>
    </row>
    <row r="28" spans="5:9" s="4" customFormat="1" ht="12.75">
      <c r="E28" s="7"/>
      <c r="F28" s="7"/>
      <c r="G28" s="7"/>
      <c r="H28" s="7"/>
      <c r="I28" s="7"/>
    </row>
    <row r="29" spans="2:9" s="4" customFormat="1" ht="12.75">
      <c r="B29" s="4" t="s">
        <v>9</v>
      </c>
      <c r="C29" s="4" t="s">
        <v>2</v>
      </c>
      <c r="D29" s="40"/>
      <c r="E29" s="7"/>
      <c r="F29" s="7"/>
      <c r="G29" s="7"/>
      <c r="H29" s="7"/>
      <c r="I29" s="7"/>
    </row>
    <row r="30" spans="5:9" s="4" customFormat="1" ht="12.75">
      <c r="E30" s="7"/>
      <c r="F30" s="7"/>
      <c r="G30" s="7"/>
      <c r="H30" s="7"/>
      <c r="I30" s="7"/>
    </row>
    <row r="31" spans="3:9" s="4" customFormat="1" ht="12.75">
      <c r="C31" s="4" t="s">
        <v>3</v>
      </c>
      <c r="D31" s="40"/>
      <c r="E31" s="7"/>
      <c r="F31" s="7"/>
      <c r="G31" s="7"/>
      <c r="H31" s="7"/>
      <c r="I31" s="7"/>
    </row>
    <row r="32" spans="5:9" s="4" customFormat="1" ht="12.75">
      <c r="E32" s="7"/>
      <c r="F32" s="7"/>
      <c r="G32" s="7"/>
      <c r="H32" s="7"/>
      <c r="I32" s="7"/>
    </row>
    <row r="33" spans="3:9" s="4" customFormat="1" ht="12.75">
      <c r="C33" s="4" t="s">
        <v>6</v>
      </c>
      <c r="D33" s="41"/>
      <c r="E33" s="7"/>
      <c r="F33" s="7"/>
      <c r="G33" s="7"/>
      <c r="H33" s="7"/>
      <c r="I33" s="7"/>
    </row>
    <row r="34" spans="5:9" s="4" customFormat="1" ht="12.75">
      <c r="E34" s="7"/>
      <c r="F34" s="7"/>
      <c r="G34" s="7"/>
      <c r="H34" s="7"/>
      <c r="I34" s="7"/>
    </row>
    <row r="35" spans="2:9" s="6" customFormat="1" ht="12.75">
      <c r="B35" s="6" t="s">
        <v>12</v>
      </c>
      <c r="D35" s="42"/>
      <c r="E35" s="8"/>
      <c r="F35" s="8"/>
      <c r="G35" s="8"/>
      <c r="H35" s="8"/>
      <c r="I35" s="8"/>
    </row>
    <row r="36" spans="5:9" s="6" customFormat="1" ht="12.75">
      <c r="E36" s="8"/>
      <c r="F36" s="8"/>
      <c r="G36" s="8"/>
      <c r="H36" s="8"/>
      <c r="I36" s="8"/>
    </row>
    <row r="37" spans="5:9" s="6" customFormat="1" ht="12.75">
      <c r="E37" s="8"/>
      <c r="F37" s="8"/>
      <c r="G37" s="8"/>
      <c r="H37" s="8"/>
      <c r="I37" s="8"/>
    </row>
    <row r="38" spans="2:9" s="6" customFormat="1" ht="12.75">
      <c r="B38" s="6" t="s">
        <v>10</v>
      </c>
      <c r="E38" s="8"/>
      <c r="F38" s="8"/>
      <c r="G38" s="8"/>
      <c r="H38" s="8"/>
      <c r="I38" s="8"/>
    </row>
    <row r="39" spans="2:9" s="6" customFormat="1" ht="12.75">
      <c r="B39" s="43" t="s">
        <v>183</v>
      </c>
      <c r="C39" s="44"/>
      <c r="D39" s="44"/>
      <c r="E39" s="8"/>
      <c r="F39" s="8"/>
      <c r="G39" s="8"/>
      <c r="H39" s="8"/>
      <c r="I39" s="8"/>
    </row>
    <row r="40" s="8" customFormat="1" ht="12.75">
      <c r="B40" s="9"/>
    </row>
    <row r="41" s="6" customFormat="1" ht="12.75">
      <c r="B41" s="17" t="str">
        <f>CONCATENATE("У табеле за ",D25,". годину се уносе остварене вредности до датума обраде.")</f>
        <v>У табеле за 2023. годину се уносе остварене вредности до датума обраде.</v>
      </c>
    </row>
    <row r="42" s="6" customFormat="1" ht="12.75">
      <c r="B42" s="17"/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</sheetData>
  <sheetProtection/>
  <printOptions horizontalCentered="1"/>
  <pageMargins left="0.25" right="0.25" top="0.48" bottom="0.49" header="0.25" footer="0.22"/>
  <pageSetup fitToHeight="1" fitToWidth="1" horizontalDpi="600" verticalDpi="600" orientation="landscape" paperSize="9" scale="9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8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0.9921875" style="1" customWidth="1"/>
    <col min="2" max="2" width="10.7109375" style="1" customWidth="1"/>
    <col min="3" max="3" width="35.57421875" style="1" customWidth="1"/>
    <col min="4" max="13" width="10.7109375" style="1" customWidth="1"/>
    <col min="14" max="14" width="12.140625" style="1" customWidth="1"/>
    <col min="15" max="15" width="10.7109375" style="1" customWidth="1"/>
    <col min="16" max="16" width="18.28125" style="1" customWidth="1"/>
    <col min="17" max="18" width="16.00390625" style="1" bestFit="1" customWidth="1"/>
    <col min="19" max="16384" width="9.140625" style="1" customWidth="1"/>
  </cols>
  <sheetData>
    <row r="1" s="36" customFormat="1" ht="12.75">
      <c r="A1" s="35" t="s">
        <v>0</v>
      </c>
    </row>
    <row r="2" s="37" customFormat="1" ht="15" customHeight="1"/>
    <row r="3" spans="1:5" ht="15" customHeight="1">
      <c r="A3" s="10"/>
      <c r="B3" s="10" t="str">
        <f>+CONCATENATE('1. Poc.strana'!$B$22," ",'1. Poc.strana'!$D$22)</f>
        <v>Назив енергетског субјекта: </v>
      </c>
      <c r="C3" s="10"/>
      <c r="D3" s="10"/>
      <c r="E3" s="10"/>
    </row>
    <row r="4" spans="1:5" ht="15" customHeight="1">
      <c r="A4" s="10"/>
      <c r="B4" s="10" t="str">
        <f>+CONCATENATE('1. Poc.strana'!$B$16," ",'1. Poc.strana'!$D$16)</f>
        <v>Енергетска делатност: Снабдевање природним гасом</v>
      </c>
      <c r="C4" s="6"/>
      <c r="D4" s="10"/>
      <c r="E4" s="10"/>
    </row>
    <row r="5" spans="1:15" ht="15" customHeight="1">
      <c r="A5" s="10"/>
      <c r="B5" s="10" t="str">
        <f>+CONCATENATE('1. Poc.strana'!$B$35," ",'1. Poc.strana'!$D$35)</f>
        <v>Датум обраде: </v>
      </c>
      <c r="C5" s="1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65" s="2" customFormat="1" ht="15" customHeight="1">
      <c r="A6" s="11"/>
      <c r="B6" s="12"/>
      <c r="C6" s="13"/>
      <c r="D6" s="11"/>
      <c r="E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15" s="2" customFormat="1" ht="12.75" customHeight="1">
      <c r="A7" s="14"/>
      <c r="B7" s="144" t="str">
        <f>CONCATENATE("Табела ГТ-17-1. Снабдевање природним гасом за"," ",'1. Poc.strana'!D25,".годину")</f>
        <v>Табела ГТ-17-1. Снабдевање природним гасом за 2023.годину</v>
      </c>
      <c r="C7" s="144"/>
      <c r="D7" s="14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5" ht="12.75" customHeight="1" thickBot="1">
      <c r="A8" s="10"/>
      <c r="B8" s="26"/>
      <c r="C8" s="26"/>
      <c r="D8" s="26"/>
      <c r="E8" s="27"/>
    </row>
    <row r="9" spans="2:16" ht="30" customHeight="1" thickTop="1">
      <c r="B9" s="55" t="s">
        <v>56</v>
      </c>
      <c r="C9" s="56" t="s">
        <v>179</v>
      </c>
      <c r="D9" s="19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68" t="s">
        <v>25</v>
      </c>
    </row>
    <row r="10" spans="2:16" ht="19.5" customHeight="1">
      <c r="B10" s="116" t="s">
        <v>119</v>
      </c>
      <c r="C10" s="117" t="s">
        <v>101</v>
      </c>
      <c r="D10" s="133">
        <f aca="true" t="shared" si="0" ref="D10:O10">SUM(D11+D15+D18+D21+D27+D31+D28+D29+D30)</f>
        <v>0</v>
      </c>
      <c r="E10" s="133">
        <f t="shared" si="0"/>
        <v>0</v>
      </c>
      <c r="F10" s="133">
        <f t="shared" si="0"/>
        <v>0</v>
      </c>
      <c r="G10" s="133">
        <f t="shared" si="0"/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0</v>
      </c>
      <c r="P10" s="109">
        <f aca="true" t="shared" si="1" ref="P10:P21">SUM(D10:O10)</f>
        <v>0</v>
      </c>
    </row>
    <row r="11" spans="2:16" ht="15">
      <c r="B11" s="23" t="s">
        <v>26</v>
      </c>
      <c r="C11" s="30" t="s">
        <v>79</v>
      </c>
      <c r="D11" s="115">
        <f>D12+D13+D14</f>
        <v>0</v>
      </c>
      <c r="E11" s="115">
        <f aca="true" t="shared" si="2" ref="E11:O11">E12+E13+E14</f>
        <v>0</v>
      </c>
      <c r="F11" s="115">
        <f t="shared" si="2"/>
        <v>0</v>
      </c>
      <c r="G11" s="115">
        <f t="shared" si="2"/>
        <v>0</v>
      </c>
      <c r="H11" s="115">
        <f t="shared" si="2"/>
        <v>0</v>
      </c>
      <c r="I11" s="115">
        <f t="shared" si="2"/>
        <v>0</v>
      </c>
      <c r="J11" s="115">
        <f t="shared" si="2"/>
        <v>0</v>
      </c>
      <c r="K11" s="115">
        <f t="shared" si="2"/>
        <v>0</v>
      </c>
      <c r="L11" s="115">
        <f t="shared" si="2"/>
        <v>0</v>
      </c>
      <c r="M11" s="115">
        <f t="shared" si="2"/>
        <v>0</v>
      </c>
      <c r="N11" s="115">
        <f>N12+N13+N14</f>
        <v>0</v>
      </c>
      <c r="O11" s="115">
        <f t="shared" si="2"/>
        <v>0</v>
      </c>
      <c r="P11" s="71">
        <f t="shared" si="1"/>
        <v>0</v>
      </c>
    </row>
    <row r="12" spans="2:16" ht="42.75" customHeight="1">
      <c r="B12" s="22" t="s">
        <v>36</v>
      </c>
      <c r="C12" s="20" t="s">
        <v>80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69">
        <f t="shared" si="1"/>
        <v>0</v>
      </c>
    </row>
    <row r="13" spans="2:16" ht="40.5" customHeight="1">
      <c r="B13" s="22" t="s">
        <v>37</v>
      </c>
      <c r="C13" s="20" t="s">
        <v>81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69">
        <f t="shared" si="1"/>
        <v>0</v>
      </c>
    </row>
    <row r="14" spans="2:16" ht="44.25" customHeight="1">
      <c r="B14" s="22" t="s">
        <v>53</v>
      </c>
      <c r="C14" s="97" t="s">
        <v>82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69">
        <f t="shared" si="1"/>
        <v>0</v>
      </c>
    </row>
    <row r="15" spans="2:16" ht="25.5" customHeight="1">
      <c r="B15" s="91" t="s">
        <v>78</v>
      </c>
      <c r="C15" s="25" t="s">
        <v>122</v>
      </c>
      <c r="D15" s="98">
        <f>SUM(D16:D17)</f>
        <v>0</v>
      </c>
      <c r="E15" s="98">
        <f aca="true" t="shared" si="3" ref="E15:O15">SUM(E16:E17)</f>
        <v>0</v>
      </c>
      <c r="F15" s="98">
        <f t="shared" si="3"/>
        <v>0</v>
      </c>
      <c r="G15" s="98">
        <f t="shared" si="3"/>
        <v>0</v>
      </c>
      <c r="H15" s="98">
        <f t="shared" si="3"/>
        <v>0</v>
      </c>
      <c r="I15" s="98">
        <f t="shared" si="3"/>
        <v>0</v>
      </c>
      <c r="J15" s="98">
        <f t="shared" si="3"/>
        <v>0</v>
      </c>
      <c r="K15" s="98">
        <f t="shared" si="3"/>
        <v>0</v>
      </c>
      <c r="L15" s="98">
        <f t="shared" si="3"/>
        <v>0</v>
      </c>
      <c r="M15" s="98">
        <f t="shared" si="3"/>
        <v>0</v>
      </c>
      <c r="N15" s="98">
        <f t="shared" si="3"/>
        <v>0</v>
      </c>
      <c r="O15" s="98">
        <f t="shared" si="3"/>
        <v>0</v>
      </c>
      <c r="P15" s="70">
        <f t="shared" si="1"/>
        <v>0</v>
      </c>
    </row>
    <row r="16" spans="2:16" ht="26.25" customHeight="1">
      <c r="B16" s="91" t="s">
        <v>70</v>
      </c>
      <c r="C16" s="96" t="s">
        <v>77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69">
        <f t="shared" si="1"/>
        <v>0</v>
      </c>
    </row>
    <row r="17" spans="2:16" ht="28.5" customHeight="1">
      <c r="B17" s="91" t="s">
        <v>71</v>
      </c>
      <c r="C17" s="96" t="s">
        <v>77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9">
        <f t="shared" si="1"/>
        <v>0</v>
      </c>
    </row>
    <row r="18" spans="2:16" ht="19.5" customHeight="1">
      <c r="B18" s="91" t="s">
        <v>27</v>
      </c>
      <c r="C18" s="24" t="s">
        <v>60</v>
      </c>
      <c r="D18" s="33">
        <f>D19+D20</f>
        <v>0</v>
      </c>
      <c r="E18" s="33">
        <f aca="true" t="shared" si="4" ref="E18:O18">E19+E20</f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70">
        <f t="shared" si="1"/>
        <v>0</v>
      </c>
    </row>
    <row r="19" spans="2:16" ht="19.5" customHeight="1">
      <c r="B19" s="74" t="s">
        <v>34</v>
      </c>
      <c r="C19" s="21" t="s">
        <v>33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69">
        <f t="shared" si="1"/>
        <v>0</v>
      </c>
    </row>
    <row r="20" spans="2:16" ht="23.25" customHeight="1">
      <c r="B20" s="74" t="s">
        <v>35</v>
      </c>
      <c r="C20" s="30" t="s">
        <v>32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69">
        <f t="shared" si="1"/>
        <v>0</v>
      </c>
    </row>
    <row r="21" spans="2:16" ht="42.75" customHeight="1">
      <c r="B21" s="22" t="s">
        <v>50</v>
      </c>
      <c r="C21" s="21" t="s">
        <v>120</v>
      </c>
      <c r="D21" s="64">
        <f>D22+D23+D24+D25+D26</f>
        <v>0</v>
      </c>
      <c r="E21" s="64">
        <f aca="true" t="shared" si="5" ref="E21:O21">E22+E23+E24+E25+E26</f>
        <v>0</v>
      </c>
      <c r="F21" s="64">
        <f t="shared" si="5"/>
        <v>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  <c r="K21" s="64">
        <f t="shared" si="5"/>
        <v>0</v>
      </c>
      <c r="L21" s="64">
        <f t="shared" si="5"/>
        <v>0</v>
      </c>
      <c r="M21" s="64">
        <f t="shared" si="5"/>
        <v>0</v>
      </c>
      <c r="N21" s="64">
        <f t="shared" si="5"/>
        <v>0</v>
      </c>
      <c r="O21" s="64">
        <f t="shared" si="5"/>
        <v>0</v>
      </c>
      <c r="P21" s="70">
        <f t="shared" si="1"/>
        <v>0</v>
      </c>
    </row>
    <row r="22" spans="2:16" ht="24" customHeight="1">
      <c r="B22" s="23" t="s">
        <v>57</v>
      </c>
      <c r="C22" s="21" t="s">
        <v>170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69">
        <f aca="true" t="shared" si="6" ref="P22:P31">SUM(D22:O22)</f>
        <v>0</v>
      </c>
    </row>
    <row r="23" spans="2:16" ht="24" customHeight="1">
      <c r="B23" s="23" t="s">
        <v>58</v>
      </c>
      <c r="C23" s="21" t="s">
        <v>172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69"/>
    </row>
    <row r="24" spans="2:16" ht="19.5" customHeight="1">
      <c r="B24" s="23" t="s">
        <v>94</v>
      </c>
      <c r="C24" s="21" t="s">
        <v>121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69">
        <f t="shared" si="6"/>
        <v>0</v>
      </c>
    </row>
    <row r="25" spans="2:16" ht="19.5" customHeight="1">
      <c r="B25" s="92" t="s">
        <v>95</v>
      </c>
      <c r="C25" s="21" t="s">
        <v>124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69">
        <f t="shared" si="6"/>
        <v>0</v>
      </c>
    </row>
    <row r="26" spans="2:16" ht="33" customHeight="1">
      <c r="B26" s="92" t="s">
        <v>171</v>
      </c>
      <c r="C26" s="21" t="s">
        <v>123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69">
        <f t="shared" si="6"/>
        <v>0</v>
      </c>
    </row>
    <row r="27" spans="2:16" ht="29.25" customHeight="1">
      <c r="B27" s="23" t="s">
        <v>51</v>
      </c>
      <c r="C27" s="21" t="s">
        <v>83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9">
        <f t="shared" si="6"/>
        <v>0</v>
      </c>
    </row>
    <row r="28" spans="2:16" ht="28.5" customHeight="1">
      <c r="B28" s="92" t="s">
        <v>72</v>
      </c>
      <c r="C28" s="21" t="s">
        <v>84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69">
        <f t="shared" si="6"/>
        <v>0</v>
      </c>
    </row>
    <row r="29" spans="2:16" ht="30" customHeight="1">
      <c r="B29" s="92" t="s">
        <v>96</v>
      </c>
      <c r="C29" s="21" t="s">
        <v>85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69">
        <f t="shared" si="6"/>
        <v>0</v>
      </c>
    </row>
    <row r="30" spans="2:16" ht="32.25" customHeight="1">
      <c r="B30" s="92" t="s">
        <v>97</v>
      </c>
      <c r="C30" s="21" t="s">
        <v>86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69">
        <f t="shared" si="6"/>
        <v>0</v>
      </c>
    </row>
    <row r="31" spans="2:16" ht="19.5" customHeight="1">
      <c r="B31" s="101" t="s">
        <v>98</v>
      </c>
      <c r="C31" s="94" t="s">
        <v>73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95">
        <f t="shared" si="6"/>
        <v>0</v>
      </c>
    </row>
    <row r="32" spans="2:17" s="113" customFormat="1" ht="19.5" customHeight="1">
      <c r="B32" s="116" t="s">
        <v>117</v>
      </c>
      <c r="C32" s="118" t="s">
        <v>157</v>
      </c>
      <c r="D32" s="132">
        <f>+D33+D34+D46+D49+D57+D58+D59+D60+D64+D66</f>
        <v>0</v>
      </c>
      <c r="E32" s="132">
        <f aca="true" t="shared" si="7" ref="E32:O32">+E33+E34+E46+E49+E57+E58+E59+E60+E64+E66</f>
        <v>0</v>
      </c>
      <c r="F32" s="132">
        <f t="shared" si="7"/>
        <v>0</v>
      </c>
      <c r="G32" s="132">
        <f t="shared" si="7"/>
        <v>0</v>
      </c>
      <c r="H32" s="132">
        <f t="shared" si="7"/>
        <v>0</v>
      </c>
      <c r="I32" s="132">
        <f t="shared" si="7"/>
        <v>0</v>
      </c>
      <c r="J32" s="132">
        <f t="shared" si="7"/>
        <v>0</v>
      </c>
      <c r="K32" s="132">
        <f t="shared" si="7"/>
        <v>0</v>
      </c>
      <c r="L32" s="132">
        <f t="shared" si="7"/>
        <v>0</v>
      </c>
      <c r="M32" s="132">
        <f t="shared" si="7"/>
        <v>0</v>
      </c>
      <c r="N32" s="132">
        <f t="shared" si="7"/>
        <v>0</v>
      </c>
      <c r="O32" s="132">
        <f t="shared" si="7"/>
        <v>0</v>
      </c>
      <c r="P32" s="109">
        <f aca="true" t="shared" si="8" ref="P32:P39">SUM(D32:O32)</f>
        <v>0</v>
      </c>
      <c r="Q32" s="112"/>
    </row>
    <row r="33" spans="2:17" ht="30.75" customHeight="1">
      <c r="B33" s="92" t="s">
        <v>28</v>
      </c>
      <c r="C33" s="67" t="s">
        <v>184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105">
        <f t="shared" si="8"/>
        <v>0</v>
      </c>
      <c r="Q33" s="62"/>
    </row>
    <row r="34" spans="2:17" ht="26.25" customHeight="1">
      <c r="B34" s="92" t="s">
        <v>74</v>
      </c>
      <c r="C34" s="21" t="s">
        <v>59</v>
      </c>
      <c r="D34" s="34">
        <f>D35+D39+D43</f>
        <v>0</v>
      </c>
      <c r="E34" s="34">
        <f aca="true" t="shared" si="9" ref="E34:O34">E35+E39+E43</f>
        <v>0</v>
      </c>
      <c r="F34" s="34">
        <f t="shared" si="9"/>
        <v>0</v>
      </c>
      <c r="G34" s="34">
        <f t="shared" si="9"/>
        <v>0</v>
      </c>
      <c r="H34" s="34">
        <f t="shared" si="9"/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70">
        <f t="shared" si="8"/>
        <v>0</v>
      </c>
      <c r="Q34" s="62"/>
    </row>
    <row r="35" spans="2:17" ht="19.5" customHeight="1">
      <c r="B35" s="92" t="s">
        <v>102</v>
      </c>
      <c r="C35" s="25" t="s">
        <v>43</v>
      </c>
      <c r="D35" s="34">
        <f>SUM(D36+D37+D38)</f>
        <v>0</v>
      </c>
      <c r="E35" s="34">
        <f aca="true" t="shared" si="10" ref="E35:O35">SUM(E36:E38)</f>
        <v>0</v>
      </c>
      <c r="F35" s="34">
        <f t="shared" si="10"/>
        <v>0</v>
      </c>
      <c r="G35" s="34">
        <f t="shared" si="10"/>
        <v>0</v>
      </c>
      <c r="H35" s="34">
        <f t="shared" si="10"/>
        <v>0</v>
      </c>
      <c r="I35" s="34">
        <f t="shared" si="10"/>
        <v>0</v>
      </c>
      <c r="J35" s="34">
        <f t="shared" si="10"/>
        <v>0</v>
      </c>
      <c r="K35" s="34">
        <f t="shared" si="10"/>
        <v>0</v>
      </c>
      <c r="L35" s="34">
        <f t="shared" si="10"/>
        <v>0</v>
      </c>
      <c r="M35" s="34">
        <f t="shared" si="10"/>
        <v>0</v>
      </c>
      <c r="N35" s="34">
        <f t="shared" si="10"/>
        <v>0</v>
      </c>
      <c r="O35" s="34">
        <f t="shared" si="10"/>
        <v>0</v>
      </c>
      <c r="P35" s="70">
        <f t="shared" si="8"/>
        <v>0</v>
      </c>
      <c r="Q35" s="62"/>
    </row>
    <row r="36" spans="2:16" ht="19.5" customHeight="1">
      <c r="B36" s="92" t="s">
        <v>103</v>
      </c>
      <c r="C36" s="25" t="s">
        <v>45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69">
        <f t="shared" si="8"/>
        <v>0</v>
      </c>
    </row>
    <row r="37" spans="2:16" ht="19.5" customHeight="1">
      <c r="B37" s="92" t="s">
        <v>104</v>
      </c>
      <c r="C37" s="25" t="s">
        <v>48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9">
        <f t="shared" si="8"/>
        <v>0</v>
      </c>
    </row>
    <row r="38" spans="2:18" ht="19.5" customHeight="1">
      <c r="B38" s="101" t="s">
        <v>105</v>
      </c>
      <c r="C38" s="20" t="s">
        <v>46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95">
        <f t="shared" si="8"/>
        <v>0</v>
      </c>
      <c r="R38" s="62"/>
    </row>
    <row r="39" spans="2:16" s="102" customFormat="1" ht="19.5" customHeight="1">
      <c r="B39" s="140" t="s">
        <v>64</v>
      </c>
      <c r="C39" s="25" t="s">
        <v>44</v>
      </c>
      <c r="D39" s="34">
        <f>SUM(D40:D42)</f>
        <v>0</v>
      </c>
      <c r="E39" s="34">
        <f aca="true" t="shared" si="11" ref="E39:O39">SUM(E40:E42)</f>
        <v>0</v>
      </c>
      <c r="F39" s="34">
        <f t="shared" si="11"/>
        <v>0</v>
      </c>
      <c r="G39" s="34">
        <f t="shared" si="11"/>
        <v>0</v>
      </c>
      <c r="H39" s="34">
        <f t="shared" si="11"/>
        <v>0</v>
      </c>
      <c r="I39" s="34">
        <f t="shared" si="11"/>
        <v>0</v>
      </c>
      <c r="J39" s="34">
        <f t="shared" si="11"/>
        <v>0</v>
      </c>
      <c r="K39" s="34">
        <f t="shared" si="11"/>
        <v>0</v>
      </c>
      <c r="L39" s="34">
        <f t="shared" si="11"/>
        <v>0</v>
      </c>
      <c r="M39" s="106">
        <f t="shared" si="11"/>
        <v>0</v>
      </c>
      <c r="N39" s="106">
        <f t="shared" si="11"/>
        <v>0</v>
      </c>
      <c r="O39" s="106">
        <f t="shared" si="11"/>
        <v>0</v>
      </c>
      <c r="P39" s="107">
        <f t="shared" si="8"/>
        <v>0</v>
      </c>
    </row>
    <row r="40" spans="2:16" s="102" customFormat="1" ht="19.5" customHeight="1">
      <c r="B40" s="141" t="s">
        <v>134</v>
      </c>
      <c r="C40" s="24" t="s">
        <v>45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>
        <f aca="true" t="shared" si="12" ref="P40:P45">SUM(D40:O40)</f>
        <v>0</v>
      </c>
    </row>
    <row r="41" spans="2:16" s="102" customFormat="1" ht="19.5" customHeight="1">
      <c r="B41" s="140" t="s">
        <v>135</v>
      </c>
      <c r="C41" s="25" t="s">
        <v>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69">
        <f t="shared" si="12"/>
        <v>0</v>
      </c>
    </row>
    <row r="42" spans="2:16" s="102" customFormat="1" ht="19.5" customHeight="1">
      <c r="B42" s="142" t="s">
        <v>136</v>
      </c>
      <c r="C42" s="20" t="s">
        <v>46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95">
        <f t="shared" si="12"/>
        <v>0</v>
      </c>
    </row>
    <row r="43" spans="2:16" s="102" customFormat="1" ht="30.75" customHeight="1">
      <c r="B43" s="140" t="s">
        <v>137</v>
      </c>
      <c r="C43" s="25" t="s">
        <v>125</v>
      </c>
      <c r="D43" s="64">
        <f>D44+D45</f>
        <v>0</v>
      </c>
      <c r="E43" s="64">
        <f aca="true" t="shared" si="13" ref="E43:O43">E44+E45</f>
        <v>0</v>
      </c>
      <c r="F43" s="64">
        <f t="shared" si="13"/>
        <v>0</v>
      </c>
      <c r="G43" s="64">
        <f t="shared" si="13"/>
        <v>0</v>
      </c>
      <c r="H43" s="64">
        <f t="shared" si="13"/>
        <v>0</v>
      </c>
      <c r="I43" s="64">
        <f t="shared" si="13"/>
        <v>0</v>
      </c>
      <c r="J43" s="64">
        <f t="shared" si="13"/>
        <v>0</v>
      </c>
      <c r="K43" s="64">
        <f t="shared" si="13"/>
        <v>0</v>
      </c>
      <c r="L43" s="64">
        <f t="shared" si="13"/>
        <v>0</v>
      </c>
      <c r="M43" s="64">
        <f t="shared" si="13"/>
        <v>0</v>
      </c>
      <c r="N43" s="64">
        <f t="shared" si="13"/>
        <v>0</v>
      </c>
      <c r="O43" s="64">
        <f t="shared" si="13"/>
        <v>0</v>
      </c>
      <c r="P43" s="70">
        <f t="shared" si="12"/>
        <v>0</v>
      </c>
    </row>
    <row r="44" spans="2:16" s="102" customFormat="1" ht="19.5" customHeight="1">
      <c r="B44" s="140" t="s">
        <v>138</v>
      </c>
      <c r="C44" s="25" t="s">
        <v>43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53"/>
      <c r="N44" s="53"/>
      <c r="O44" s="53"/>
      <c r="P44" s="69">
        <f t="shared" si="12"/>
        <v>0</v>
      </c>
    </row>
    <row r="45" spans="2:16" s="102" customFormat="1" ht="19.5" customHeight="1">
      <c r="B45" s="140" t="s">
        <v>139</v>
      </c>
      <c r="C45" s="25" t="s">
        <v>44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53"/>
      <c r="N45" s="53"/>
      <c r="O45" s="53"/>
      <c r="P45" s="69">
        <f t="shared" si="12"/>
        <v>0</v>
      </c>
    </row>
    <row r="46" spans="2:16" s="102" customFormat="1" ht="19.5" customHeight="1">
      <c r="B46" s="140" t="s">
        <v>140</v>
      </c>
      <c r="C46" s="25" t="s">
        <v>132</v>
      </c>
      <c r="D46" s="64">
        <f>D47+D48</f>
        <v>0</v>
      </c>
      <c r="E46" s="64">
        <f aca="true" t="shared" si="14" ref="E46:O46">E47+E48</f>
        <v>0</v>
      </c>
      <c r="F46" s="64">
        <f t="shared" si="14"/>
        <v>0</v>
      </c>
      <c r="G46" s="64">
        <f t="shared" si="14"/>
        <v>0</v>
      </c>
      <c r="H46" s="64">
        <f t="shared" si="14"/>
        <v>0</v>
      </c>
      <c r="I46" s="64">
        <f t="shared" si="14"/>
        <v>0</v>
      </c>
      <c r="J46" s="64">
        <f t="shared" si="14"/>
        <v>0</v>
      </c>
      <c r="K46" s="64">
        <f t="shared" si="14"/>
        <v>0</v>
      </c>
      <c r="L46" s="64">
        <f t="shared" si="14"/>
        <v>0</v>
      </c>
      <c r="M46" s="64">
        <f t="shared" si="14"/>
        <v>0</v>
      </c>
      <c r="N46" s="64">
        <f t="shared" si="14"/>
        <v>0</v>
      </c>
      <c r="O46" s="64">
        <f t="shared" si="14"/>
        <v>0</v>
      </c>
      <c r="P46" s="70">
        <f>SUM(D46:O46)</f>
        <v>0</v>
      </c>
    </row>
    <row r="47" spans="2:18" ht="28.5" customHeight="1">
      <c r="B47" s="140" t="s">
        <v>141</v>
      </c>
      <c r="C47" s="25" t="s">
        <v>99</v>
      </c>
      <c r="D47" s="53"/>
      <c r="E47" s="53"/>
      <c r="F47" s="53"/>
      <c r="G47" s="53"/>
      <c r="H47" s="53"/>
      <c r="I47" s="53"/>
      <c r="J47" s="53"/>
      <c r="K47" s="53"/>
      <c r="L47" s="53"/>
      <c r="M47" s="52"/>
      <c r="N47" s="52"/>
      <c r="O47" s="52"/>
      <c r="P47" s="69">
        <f aca="true" t="shared" si="15" ref="P47:P56">SUM(D47:O47)</f>
        <v>0</v>
      </c>
      <c r="R47" s="62"/>
    </row>
    <row r="48" spans="2:18" ht="40.5" customHeight="1">
      <c r="B48" s="140" t="s">
        <v>106</v>
      </c>
      <c r="C48" s="25" t="s">
        <v>100</v>
      </c>
      <c r="D48" s="53"/>
      <c r="E48" s="53"/>
      <c r="F48" s="53"/>
      <c r="G48" s="53"/>
      <c r="H48" s="53"/>
      <c r="I48" s="53"/>
      <c r="J48" s="53"/>
      <c r="K48" s="53"/>
      <c r="L48" s="53"/>
      <c r="M48" s="52"/>
      <c r="N48" s="52"/>
      <c r="O48" s="52"/>
      <c r="P48" s="69">
        <f t="shared" si="15"/>
        <v>0</v>
      </c>
      <c r="R48" s="62"/>
    </row>
    <row r="49" spans="2:18" ht="40.5" customHeight="1">
      <c r="B49" s="140" t="s">
        <v>75</v>
      </c>
      <c r="C49" s="25" t="s">
        <v>133</v>
      </c>
      <c r="D49" s="64">
        <f>SUM(D50:D56)</f>
        <v>0</v>
      </c>
      <c r="E49" s="64">
        <f aca="true" t="shared" si="16" ref="E49:O49">SUM(E50:E56)</f>
        <v>0</v>
      </c>
      <c r="F49" s="64">
        <f t="shared" si="16"/>
        <v>0</v>
      </c>
      <c r="G49" s="64">
        <f t="shared" si="16"/>
        <v>0</v>
      </c>
      <c r="H49" s="64">
        <f t="shared" si="16"/>
        <v>0</v>
      </c>
      <c r="I49" s="64">
        <f t="shared" si="16"/>
        <v>0</v>
      </c>
      <c r="J49" s="64">
        <f t="shared" si="16"/>
        <v>0</v>
      </c>
      <c r="K49" s="64">
        <f t="shared" si="16"/>
        <v>0</v>
      </c>
      <c r="L49" s="64">
        <f t="shared" si="16"/>
        <v>0</v>
      </c>
      <c r="M49" s="64">
        <f t="shared" si="16"/>
        <v>0</v>
      </c>
      <c r="N49" s="64">
        <f t="shared" si="16"/>
        <v>0</v>
      </c>
      <c r="O49" s="64">
        <f t="shared" si="16"/>
        <v>0</v>
      </c>
      <c r="P49" s="70">
        <f>SUM(D49:O49)</f>
        <v>0</v>
      </c>
      <c r="R49" s="62"/>
    </row>
    <row r="50" spans="2:18" ht="37.5" customHeight="1">
      <c r="B50" s="140" t="s">
        <v>142</v>
      </c>
      <c r="C50" s="25" t="s">
        <v>91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9">
        <f t="shared" si="15"/>
        <v>0</v>
      </c>
      <c r="R50" s="62"/>
    </row>
    <row r="51" spans="2:18" ht="37.5" customHeight="1">
      <c r="B51" s="140" t="s">
        <v>143</v>
      </c>
      <c r="C51" s="25" t="s">
        <v>92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9">
        <f t="shared" si="15"/>
        <v>0</v>
      </c>
      <c r="R51" s="62"/>
    </row>
    <row r="52" spans="2:18" ht="40.5" customHeight="1">
      <c r="B52" s="92" t="s">
        <v>144</v>
      </c>
      <c r="C52" s="25" t="s">
        <v>93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9">
        <f t="shared" si="15"/>
        <v>0</v>
      </c>
      <c r="R52" s="62"/>
    </row>
    <row r="53" spans="2:16" ht="27.75" customHeight="1">
      <c r="B53" s="92" t="s">
        <v>145</v>
      </c>
      <c r="C53" s="21" t="s">
        <v>87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9">
        <f t="shared" si="15"/>
        <v>0</v>
      </c>
    </row>
    <row r="54" spans="2:16" ht="26.25" customHeight="1">
      <c r="B54" s="92" t="s">
        <v>146</v>
      </c>
      <c r="C54" s="21" t="s">
        <v>88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1">
        <f t="shared" si="15"/>
        <v>0</v>
      </c>
    </row>
    <row r="55" spans="2:16" ht="33" customHeight="1">
      <c r="B55" s="92" t="s">
        <v>147</v>
      </c>
      <c r="C55" s="21" t="s">
        <v>89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1">
        <f t="shared" si="15"/>
        <v>0</v>
      </c>
    </row>
    <row r="56" spans="2:16" ht="32.25" customHeight="1">
      <c r="B56" s="101" t="s">
        <v>148</v>
      </c>
      <c r="C56" s="21" t="s">
        <v>90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03">
        <f t="shared" si="15"/>
        <v>0</v>
      </c>
    </row>
    <row r="57" spans="2:16" ht="28.5" customHeight="1">
      <c r="B57" s="74" t="s">
        <v>174</v>
      </c>
      <c r="C57" s="20" t="s">
        <v>180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95">
        <f aca="true" t="shared" si="17" ref="P57:P67">SUM(D57:O57)</f>
        <v>0</v>
      </c>
    </row>
    <row r="58" spans="2:16" ht="28.5" customHeight="1">
      <c r="B58" s="74" t="s">
        <v>175</v>
      </c>
      <c r="C58" s="20" t="s">
        <v>182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95">
        <f t="shared" si="17"/>
        <v>0</v>
      </c>
    </row>
    <row r="59" spans="2:16" ht="28.5" customHeight="1">
      <c r="B59" s="74" t="s">
        <v>181</v>
      </c>
      <c r="C59" s="20" t="s">
        <v>173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95">
        <f t="shared" si="17"/>
        <v>0</v>
      </c>
    </row>
    <row r="60" spans="2:16" s="114" customFormat="1" ht="28.5" customHeight="1">
      <c r="B60" s="91" t="s">
        <v>149</v>
      </c>
      <c r="C60" s="21" t="s">
        <v>130</v>
      </c>
      <c r="D60" s="64">
        <f aca="true" t="shared" si="18" ref="D60:O60">SUM(D61:D63)</f>
        <v>0</v>
      </c>
      <c r="E60" s="64">
        <f t="shared" si="18"/>
        <v>0</v>
      </c>
      <c r="F60" s="64">
        <f t="shared" si="18"/>
        <v>0</v>
      </c>
      <c r="G60" s="64">
        <f t="shared" si="18"/>
        <v>0</v>
      </c>
      <c r="H60" s="64">
        <f t="shared" si="18"/>
        <v>0</v>
      </c>
      <c r="I60" s="64">
        <f t="shared" si="18"/>
        <v>0</v>
      </c>
      <c r="J60" s="64">
        <f t="shared" si="18"/>
        <v>0</v>
      </c>
      <c r="K60" s="64">
        <f t="shared" si="18"/>
        <v>0</v>
      </c>
      <c r="L60" s="64">
        <f t="shared" si="18"/>
        <v>0</v>
      </c>
      <c r="M60" s="64">
        <f t="shared" si="18"/>
        <v>0</v>
      </c>
      <c r="N60" s="64">
        <f t="shared" si="18"/>
        <v>0</v>
      </c>
      <c r="O60" s="64">
        <f t="shared" si="18"/>
        <v>0</v>
      </c>
      <c r="P60" s="70">
        <f t="shared" si="17"/>
        <v>0</v>
      </c>
    </row>
    <row r="61" spans="2:16" ht="29.25" customHeight="1">
      <c r="B61" s="92" t="s">
        <v>150</v>
      </c>
      <c r="C61" s="108" t="s">
        <v>76</v>
      </c>
      <c r="D61" s="52"/>
      <c r="E61" s="52"/>
      <c r="F61" s="52"/>
      <c r="G61" s="52"/>
      <c r="H61" s="52"/>
      <c r="I61" s="52"/>
      <c r="J61" s="52"/>
      <c r="K61" s="52"/>
      <c r="L61" s="52"/>
      <c r="M61" s="104"/>
      <c r="N61" s="104"/>
      <c r="O61" s="104"/>
      <c r="P61" s="105">
        <f t="shared" si="17"/>
        <v>0</v>
      </c>
    </row>
    <row r="62" spans="2:16" s="99" customFormat="1" ht="15">
      <c r="B62" s="91" t="s">
        <v>151</v>
      </c>
      <c r="C62" s="96" t="s">
        <v>176</v>
      </c>
      <c r="D62" s="52"/>
      <c r="E62" s="52"/>
      <c r="F62" s="52"/>
      <c r="G62" s="52"/>
      <c r="H62" s="52"/>
      <c r="I62" s="52"/>
      <c r="J62" s="52"/>
      <c r="K62" s="52"/>
      <c r="L62" s="52"/>
      <c r="M62" s="104"/>
      <c r="N62" s="104"/>
      <c r="O62" s="104"/>
      <c r="P62" s="69">
        <f t="shared" si="17"/>
        <v>0</v>
      </c>
    </row>
    <row r="63" spans="2:16" s="99" customFormat="1" ht="19.5" customHeight="1">
      <c r="B63" s="91" t="s">
        <v>152</v>
      </c>
      <c r="C63" s="96"/>
      <c r="D63" s="52"/>
      <c r="E63" s="52"/>
      <c r="F63" s="52"/>
      <c r="G63" s="52"/>
      <c r="H63" s="52"/>
      <c r="I63" s="52"/>
      <c r="J63" s="52"/>
      <c r="K63" s="52"/>
      <c r="L63" s="52"/>
      <c r="M63" s="104"/>
      <c r="N63" s="104"/>
      <c r="O63" s="104"/>
      <c r="P63" s="69">
        <f t="shared" si="17"/>
        <v>0</v>
      </c>
    </row>
    <row r="64" spans="2:16" s="99" customFormat="1" ht="27" customHeight="1">
      <c r="B64" s="91" t="s">
        <v>153</v>
      </c>
      <c r="C64" s="21" t="s">
        <v>131</v>
      </c>
      <c r="D64" s="98">
        <f aca="true" t="shared" si="19" ref="D64:O64">SUM(D65:D65)</f>
        <v>0</v>
      </c>
      <c r="E64" s="98">
        <f t="shared" si="19"/>
        <v>0</v>
      </c>
      <c r="F64" s="98">
        <f t="shared" si="19"/>
        <v>0</v>
      </c>
      <c r="G64" s="98">
        <f t="shared" si="19"/>
        <v>0</v>
      </c>
      <c r="H64" s="98">
        <f t="shared" si="19"/>
        <v>0</v>
      </c>
      <c r="I64" s="98">
        <f t="shared" si="19"/>
        <v>0</v>
      </c>
      <c r="J64" s="98">
        <f t="shared" si="19"/>
        <v>0</v>
      </c>
      <c r="K64" s="98">
        <f t="shared" si="19"/>
        <v>0</v>
      </c>
      <c r="L64" s="98">
        <f t="shared" si="19"/>
        <v>0</v>
      </c>
      <c r="M64" s="98">
        <f t="shared" si="19"/>
        <v>0</v>
      </c>
      <c r="N64" s="98">
        <f t="shared" si="19"/>
        <v>0</v>
      </c>
      <c r="O64" s="98">
        <f t="shared" si="19"/>
        <v>0</v>
      </c>
      <c r="P64" s="131">
        <f t="shared" si="17"/>
        <v>0</v>
      </c>
    </row>
    <row r="65" spans="2:16" ht="29.25" customHeight="1">
      <c r="B65" s="74" t="s">
        <v>155</v>
      </c>
      <c r="C65" s="97" t="s">
        <v>177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95">
        <f t="shared" si="17"/>
        <v>0</v>
      </c>
    </row>
    <row r="66" spans="2:16" ht="19.5" customHeight="1">
      <c r="B66" s="91" t="s">
        <v>154</v>
      </c>
      <c r="C66" s="21" t="s">
        <v>52</v>
      </c>
      <c r="D66" s="64">
        <f aca="true" t="shared" si="20" ref="D66:O66">SUM(D67:D67)</f>
        <v>0</v>
      </c>
      <c r="E66" s="64">
        <f t="shared" si="20"/>
        <v>0</v>
      </c>
      <c r="F66" s="64">
        <f t="shared" si="20"/>
        <v>0</v>
      </c>
      <c r="G66" s="64">
        <f t="shared" si="20"/>
        <v>0</v>
      </c>
      <c r="H66" s="64">
        <f t="shared" si="20"/>
        <v>0</v>
      </c>
      <c r="I66" s="64">
        <f t="shared" si="20"/>
        <v>0</v>
      </c>
      <c r="J66" s="64">
        <f t="shared" si="20"/>
        <v>0</v>
      </c>
      <c r="K66" s="64">
        <f t="shared" si="20"/>
        <v>0</v>
      </c>
      <c r="L66" s="64">
        <f t="shared" si="20"/>
        <v>0</v>
      </c>
      <c r="M66" s="64">
        <f t="shared" si="20"/>
        <v>0</v>
      </c>
      <c r="N66" s="64">
        <f t="shared" si="20"/>
        <v>0</v>
      </c>
      <c r="O66" s="64">
        <f t="shared" si="20"/>
        <v>0</v>
      </c>
      <c r="P66" s="70">
        <f t="shared" si="17"/>
        <v>0</v>
      </c>
    </row>
    <row r="67" spans="2:16" ht="29.25" customHeight="1" thickBot="1">
      <c r="B67" s="93" t="s">
        <v>156</v>
      </c>
      <c r="C67" s="111" t="s">
        <v>178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139">
        <f t="shared" si="17"/>
        <v>0</v>
      </c>
    </row>
    <row r="68" ht="15.75" thickTop="1"/>
    <row r="69" spans="1:15" s="2" customFormat="1" ht="12.75" customHeight="1">
      <c r="A69" s="14"/>
      <c r="B69" s="144" t="str">
        <f>CONCATENATE("Табела ГТ-17-2. Снабдевање (потрошња) правног лица за"," ",'1. Poc.strana'!D25,".годину")</f>
        <v>Табела ГТ-17-2. Снабдевање (потрошња) правног лица за 2023.годину</v>
      </c>
      <c r="C69" s="144"/>
      <c r="D69" s="144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1:65" s="2" customFormat="1" ht="15" customHeight="1" thickBot="1">
      <c r="A70" s="11"/>
      <c r="B70" s="12"/>
      <c r="C70" s="13"/>
      <c r="D70" s="11"/>
      <c r="E70" s="1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2:16" s="99" customFormat="1" ht="19.5" customHeight="1" thickTop="1">
      <c r="B71" s="55" t="s">
        <v>116</v>
      </c>
      <c r="C71" s="143" t="s">
        <v>118</v>
      </c>
      <c r="D71" s="134">
        <f aca="true" t="shared" si="21" ref="D71:O71">D72+D32</f>
        <v>0</v>
      </c>
      <c r="E71" s="134">
        <f t="shared" si="21"/>
        <v>0</v>
      </c>
      <c r="F71" s="134">
        <f t="shared" si="21"/>
        <v>0</v>
      </c>
      <c r="G71" s="134">
        <f t="shared" si="21"/>
        <v>0</v>
      </c>
      <c r="H71" s="134">
        <f t="shared" si="21"/>
        <v>0</v>
      </c>
      <c r="I71" s="134">
        <f t="shared" si="21"/>
        <v>0</v>
      </c>
      <c r="J71" s="134">
        <f t="shared" si="21"/>
        <v>0</v>
      </c>
      <c r="K71" s="134">
        <f t="shared" si="21"/>
        <v>0</v>
      </c>
      <c r="L71" s="134">
        <f t="shared" si="21"/>
        <v>0</v>
      </c>
      <c r="M71" s="134">
        <f t="shared" si="21"/>
        <v>0</v>
      </c>
      <c r="N71" s="134">
        <f t="shared" si="21"/>
        <v>0</v>
      </c>
      <c r="O71" s="134">
        <f t="shared" si="21"/>
        <v>0</v>
      </c>
      <c r="P71" s="135">
        <f aca="true" t="shared" si="22" ref="P71:P78">SUM(D71:O71)</f>
        <v>0</v>
      </c>
    </row>
    <row r="72" spans="2:16" s="99" customFormat="1" ht="26.25" customHeight="1">
      <c r="B72" s="101" t="s">
        <v>108</v>
      </c>
      <c r="C72" s="94" t="s">
        <v>107</v>
      </c>
      <c r="D72" s="64">
        <f>D73+D74+D78</f>
        <v>0</v>
      </c>
      <c r="E72" s="64">
        <f aca="true" t="shared" si="23" ref="E72:O72">E73+E74+E78</f>
        <v>0</v>
      </c>
      <c r="F72" s="64">
        <f t="shared" si="23"/>
        <v>0</v>
      </c>
      <c r="G72" s="64">
        <f t="shared" si="23"/>
        <v>0</v>
      </c>
      <c r="H72" s="64">
        <f t="shared" si="23"/>
        <v>0</v>
      </c>
      <c r="I72" s="64">
        <f t="shared" si="23"/>
        <v>0</v>
      </c>
      <c r="J72" s="64">
        <f t="shared" si="23"/>
        <v>0</v>
      </c>
      <c r="K72" s="64">
        <f t="shared" si="23"/>
        <v>0</v>
      </c>
      <c r="L72" s="64">
        <f t="shared" si="23"/>
        <v>0</v>
      </c>
      <c r="M72" s="64">
        <f t="shared" si="23"/>
        <v>0</v>
      </c>
      <c r="N72" s="64">
        <f t="shared" si="23"/>
        <v>0</v>
      </c>
      <c r="O72" s="64">
        <f t="shared" si="23"/>
        <v>0</v>
      </c>
      <c r="P72" s="136">
        <f t="shared" si="22"/>
        <v>0</v>
      </c>
    </row>
    <row r="73" spans="2:16" s="99" customFormat="1" ht="35.25" customHeight="1">
      <c r="B73" s="74" t="s">
        <v>109</v>
      </c>
      <c r="C73" s="21" t="s">
        <v>127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69">
        <f t="shared" si="22"/>
        <v>0</v>
      </c>
    </row>
    <row r="74" spans="2:16" s="100" customFormat="1" ht="54.75" customHeight="1">
      <c r="B74" s="74" t="s">
        <v>110</v>
      </c>
      <c r="C74" s="96" t="s">
        <v>169</v>
      </c>
      <c r="D74" s="64">
        <f>SUM(D75:D77)</f>
        <v>0</v>
      </c>
      <c r="E74" s="64">
        <f aca="true" t="shared" si="24" ref="E74:O74">SUM(E75:E77)</f>
        <v>0</v>
      </c>
      <c r="F74" s="64">
        <f t="shared" si="24"/>
        <v>0</v>
      </c>
      <c r="G74" s="64">
        <f t="shared" si="24"/>
        <v>0</v>
      </c>
      <c r="H74" s="64">
        <f t="shared" si="24"/>
        <v>0</v>
      </c>
      <c r="I74" s="64">
        <f t="shared" si="24"/>
        <v>0</v>
      </c>
      <c r="J74" s="64">
        <f t="shared" si="24"/>
        <v>0</v>
      </c>
      <c r="K74" s="64">
        <f t="shared" si="24"/>
        <v>0</v>
      </c>
      <c r="L74" s="64">
        <f t="shared" si="24"/>
        <v>0</v>
      </c>
      <c r="M74" s="64">
        <f t="shared" si="24"/>
        <v>0</v>
      </c>
      <c r="N74" s="64">
        <f t="shared" si="24"/>
        <v>0</v>
      </c>
      <c r="O74" s="64">
        <f t="shared" si="24"/>
        <v>0</v>
      </c>
      <c r="P74" s="138">
        <f t="shared" si="22"/>
        <v>0</v>
      </c>
    </row>
    <row r="75" spans="2:16" s="100" customFormat="1" ht="45" customHeight="1">
      <c r="B75" s="74" t="s">
        <v>111</v>
      </c>
      <c r="C75" s="21" t="s">
        <v>128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69">
        <f t="shared" si="22"/>
        <v>0</v>
      </c>
    </row>
    <row r="76" spans="2:16" s="100" customFormat="1" ht="27" customHeight="1">
      <c r="B76" s="74" t="s">
        <v>112</v>
      </c>
      <c r="C76" s="21" t="s">
        <v>126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69">
        <f t="shared" si="22"/>
        <v>0</v>
      </c>
    </row>
    <row r="77" spans="2:16" s="100" customFormat="1" ht="28.5" customHeight="1">
      <c r="B77" s="74" t="s">
        <v>113</v>
      </c>
      <c r="C77" s="21" t="s">
        <v>129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69">
        <f t="shared" si="22"/>
        <v>0</v>
      </c>
    </row>
    <row r="78" spans="2:16" s="100" customFormat="1" ht="27" customHeight="1" thickBot="1">
      <c r="B78" s="93" t="s">
        <v>115</v>
      </c>
      <c r="C78" s="32" t="s">
        <v>114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88"/>
      <c r="P78" s="137">
        <f t="shared" si="22"/>
        <v>0</v>
      </c>
    </row>
    <row r="79" ht="15.75" thickTop="1"/>
  </sheetData>
  <sheetProtection/>
  <mergeCells count="2">
    <mergeCell ref="B7:O7"/>
    <mergeCell ref="B69:O69"/>
  </mergeCells>
  <printOptions horizontalCentered="1"/>
  <pageMargins left="0.25" right="0.25" top="0.5" bottom="0.4" header="0.25" footer="0.22"/>
  <pageSetup horizontalDpi="600" verticalDpi="600" orientation="landscape" paperSize="9" scale="75" r:id="rId3"/>
  <headerFooter alignWithMargins="0">
    <oddFooter>&amp;CСтрана &amp;P од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57421875" style="1" customWidth="1"/>
    <col min="2" max="2" width="10.7109375" style="1" customWidth="1"/>
    <col min="3" max="3" width="35.57421875" style="1" customWidth="1"/>
    <col min="4" max="14" width="10.7109375" style="1" customWidth="1"/>
    <col min="15" max="15" width="12.00390625" style="1" customWidth="1"/>
    <col min="16" max="16384" width="9.140625" style="1" customWidth="1"/>
  </cols>
  <sheetData>
    <row r="1" s="36" customFormat="1" ht="12.75">
      <c r="A1" s="35" t="s">
        <v>0</v>
      </c>
    </row>
    <row r="2" s="37" customFormat="1" ht="15" customHeight="1"/>
    <row r="3" spans="1:5" ht="15" customHeight="1">
      <c r="A3" s="10"/>
      <c r="B3" s="10" t="str">
        <f>+CONCATENATE('1. Poc.strana'!$B$22," ",'1. Poc.strana'!$D$22)</f>
        <v>Назив енергетског субјекта: </v>
      </c>
      <c r="C3" s="10"/>
      <c r="D3" s="10"/>
      <c r="E3" s="10"/>
    </row>
    <row r="4" spans="1:5" ht="15" customHeight="1">
      <c r="A4" s="10"/>
      <c r="B4" s="10" t="str">
        <f>+CONCATENATE('1. Poc.strana'!$B$16," ",'1. Poc.strana'!$D$16)</f>
        <v>Енергетска делатност: Снабдевање природним гасом</v>
      </c>
      <c r="C4" s="6"/>
      <c r="D4" s="10"/>
      <c r="E4" s="10"/>
    </row>
    <row r="5" spans="1:5" ht="15" customHeight="1">
      <c r="A5" s="10"/>
      <c r="B5" s="10" t="str">
        <f>+CONCATENATE('1. Poc.strana'!$B$35," ",'1. Poc.strana'!$D$35)</f>
        <v>Датум обраде: </v>
      </c>
      <c r="C5" s="10"/>
      <c r="D5" s="10"/>
      <c r="E5" s="10"/>
    </row>
    <row r="6" spans="1:5" s="2" customFormat="1" ht="12.75" customHeight="1">
      <c r="A6" s="14"/>
      <c r="B6" s="12"/>
      <c r="C6" s="15"/>
      <c r="D6" s="16"/>
      <c r="E6" s="11"/>
    </row>
    <row r="7" spans="1:15" s="2" customFormat="1" ht="12.75" customHeight="1">
      <c r="A7" s="14"/>
      <c r="B7" s="144" t="str">
        <f>CONCATENATE("Табела ГТ-17-3. Број купаца које снабдева снабдевач природним гасом за"," ",'1. Poc.strana'!D25,".годину")</f>
        <v>Табела ГТ-17-3. Број купаца које снабдева снабдевач природним гасом за 2023.годину</v>
      </c>
      <c r="C7" s="144"/>
      <c r="D7" s="14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5" ht="12.75" customHeight="1">
      <c r="A8" s="10"/>
      <c r="B8" s="146"/>
      <c r="C8" s="146"/>
      <c r="D8" s="146"/>
      <c r="E8" s="147"/>
    </row>
    <row r="9" spans="2:15" ht="30" customHeight="1">
      <c r="B9" s="57" t="s">
        <v>69</v>
      </c>
      <c r="C9" s="58">
        <f>+'1. Poc.strana'!D25</f>
        <v>2023</v>
      </c>
      <c r="D9" s="59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60" t="s">
        <v>19</v>
      </c>
      <c r="K9" s="60" t="s">
        <v>20</v>
      </c>
      <c r="L9" s="60" t="s">
        <v>21</v>
      </c>
      <c r="M9" s="60" t="s">
        <v>22</v>
      </c>
      <c r="N9" s="60" t="s">
        <v>23</v>
      </c>
      <c r="O9" s="61" t="s">
        <v>24</v>
      </c>
    </row>
    <row r="10" spans="2:15" ht="23.25" customHeight="1">
      <c r="B10" s="72"/>
      <c r="C10" s="73" t="s">
        <v>25</v>
      </c>
      <c r="D10" s="77">
        <f>D11+D12</f>
        <v>0</v>
      </c>
      <c r="E10" s="77">
        <f aca="true" t="shared" si="0" ref="E10:O10">E11+E12</f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8">
        <f t="shared" si="0"/>
        <v>0</v>
      </c>
    </row>
    <row r="11" spans="2:15" ht="24.75" customHeight="1">
      <c r="B11" s="75" t="s">
        <v>66</v>
      </c>
      <c r="C11" s="76" t="s">
        <v>68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9"/>
    </row>
    <row r="12" spans="2:15" ht="19.5" customHeight="1">
      <c r="B12" s="74" t="s">
        <v>67</v>
      </c>
      <c r="C12" s="25" t="s">
        <v>61</v>
      </c>
      <c r="D12" s="80">
        <f aca="true" t="shared" si="1" ref="D12:O12">D13+D17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1">
        <f t="shared" si="1"/>
        <v>0</v>
      </c>
    </row>
    <row r="13" spans="2:15" s="28" customFormat="1" ht="19.5" customHeight="1">
      <c r="B13" s="29">
        <v>2.1</v>
      </c>
      <c r="C13" s="25" t="s">
        <v>30</v>
      </c>
      <c r="D13" s="64">
        <f>D14+D15+D16</f>
        <v>0</v>
      </c>
      <c r="E13" s="64">
        <f aca="true" t="shared" si="2" ref="E13:O13">E14+E15+E16</f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82">
        <f t="shared" si="2"/>
        <v>0</v>
      </c>
    </row>
    <row r="14" spans="2:15" s="28" customFormat="1" ht="19.5" customHeight="1">
      <c r="B14" s="29" t="s">
        <v>41</v>
      </c>
      <c r="C14" s="25" t="s">
        <v>38</v>
      </c>
      <c r="D14" s="52"/>
      <c r="E14" s="53"/>
      <c r="F14" s="50"/>
      <c r="G14" s="50"/>
      <c r="H14" s="50"/>
      <c r="I14" s="50"/>
      <c r="J14" s="83"/>
      <c r="K14" s="50"/>
      <c r="L14" s="50"/>
      <c r="M14" s="50"/>
      <c r="N14" s="50"/>
      <c r="O14" s="84"/>
    </row>
    <row r="15" spans="2:15" s="28" customFormat="1" ht="19.5" customHeight="1">
      <c r="B15" s="29" t="s">
        <v>42</v>
      </c>
      <c r="C15" s="25" t="s">
        <v>49</v>
      </c>
      <c r="D15" s="52"/>
      <c r="E15" s="53"/>
      <c r="F15" s="50"/>
      <c r="G15" s="50"/>
      <c r="H15" s="50"/>
      <c r="I15" s="50"/>
      <c r="J15" s="83"/>
      <c r="K15" s="50"/>
      <c r="L15" s="50"/>
      <c r="M15" s="50"/>
      <c r="N15" s="50"/>
      <c r="O15" s="84"/>
    </row>
    <row r="16" spans="2:15" s="28" customFormat="1" ht="19.5" customHeight="1">
      <c r="B16" s="29" t="s">
        <v>62</v>
      </c>
      <c r="C16" s="21" t="s">
        <v>39</v>
      </c>
      <c r="D16" s="52"/>
      <c r="E16" s="52"/>
      <c r="F16" s="51"/>
      <c r="G16" s="51"/>
      <c r="H16" s="51"/>
      <c r="I16" s="51"/>
      <c r="J16" s="54"/>
      <c r="K16" s="51"/>
      <c r="L16" s="51"/>
      <c r="M16" s="51"/>
      <c r="N16" s="51"/>
      <c r="O16" s="84"/>
    </row>
    <row r="17" spans="2:15" s="28" customFormat="1" ht="19.5" customHeight="1">
      <c r="B17" s="29">
        <v>2.2</v>
      </c>
      <c r="C17" s="24" t="s">
        <v>31</v>
      </c>
      <c r="D17" s="64">
        <f>D18+D19+D20</f>
        <v>0</v>
      </c>
      <c r="E17" s="64">
        <f aca="true" t="shared" si="3" ref="E17:O17">E18+E19+E20</f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 t="shared" si="3"/>
        <v>0</v>
      </c>
      <c r="K17" s="64">
        <f t="shared" si="3"/>
        <v>0</v>
      </c>
      <c r="L17" s="64">
        <f t="shared" si="3"/>
        <v>0</v>
      </c>
      <c r="M17" s="64">
        <f t="shared" si="3"/>
        <v>0</v>
      </c>
      <c r="N17" s="64">
        <f t="shared" si="3"/>
        <v>0</v>
      </c>
      <c r="O17" s="82">
        <f t="shared" si="3"/>
        <v>0</v>
      </c>
    </row>
    <row r="18" spans="2:15" s="28" customFormat="1" ht="19.5" customHeight="1">
      <c r="B18" s="31" t="s">
        <v>63</v>
      </c>
      <c r="C18" s="25" t="s">
        <v>40</v>
      </c>
      <c r="D18" s="85"/>
      <c r="E18" s="86"/>
      <c r="F18" s="46"/>
      <c r="G18" s="46"/>
      <c r="H18" s="46"/>
      <c r="I18" s="46"/>
      <c r="J18" s="50"/>
      <c r="K18" s="46"/>
      <c r="L18" s="46"/>
      <c r="M18" s="46"/>
      <c r="N18" s="46"/>
      <c r="O18" s="87"/>
    </row>
    <row r="19" spans="2:15" s="28" customFormat="1" ht="19.5" customHeight="1">
      <c r="B19" s="29" t="s">
        <v>64</v>
      </c>
      <c r="C19" s="25" t="s">
        <v>38</v>
      </c>
      <c r="D19" s="85"/>
      <c r="E19" s="86"/>
      <c r="F19" s="46"/>
      <c r="G19" s="46"/>
      <c r="H19" s="46"/>
      <c r="I19" s="46"/>
      <c r="J19" s="50"/>
      <c r="K19" s="46"/>
      <c r="L19" s="46"/>
      <c r="M19" s="46"/>
      <c r="N19" s="46"/>
      <c r="O19" s="87"/>
    </row>
    <row r="20" spans="2:15" s="28" customFormat="1" ht="19.5" customHeight="1" thickBot="1">
      <c r="B20" s="65" t="s">
        <v>65</v>
      </c>
      <c r="C20" s="32" t="s">
        <v>39</v>
      </c>
      <c r="D20" s="48"/>
      <c r="E20" s="88"/>
      <c r="F20" s="49"/>
      <c r="G20" s="49"/>
      <c r="H20" s="49"/>
      <c r="I20" s="49"/>
      <c r="J20" s="89"/>
      <c r="K20" s="49"/>
      <c r="L20" s="49"/>
      <c r="M20" s="49"/>
      <c r="N20" s="49"/>
      <c r="O20" s="90"/>
    </row>
    <row r="21" spans="4:15" ht="15.75" thickTop="1"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3" spans="1:15" s="2" customFormat="1" ht="12.75" customHeight="1">
      <c r="A23" s="14"/>
      <c r="B23" s="144" t="str">
        <f>CONCATENATE("Табела ГТ-17-4. Број крајњих купаца које снабдева резервни снабдевач природним гасом у"," ",'1. Poc.strana'!D25,".години")</f>
        <v>Табела ГТ-17-4. Број крајњих купаца које снабдева резервни снабдевач природним гасом у 2023.години</v>
      </c>
      <c r="C23" s="144"/>
      <c r="D23" s="144"/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5" ht="6.75" customHeight="1" thickBot="1">
      <c r="A24" s="10"/>
      <c r="B24" s="146"/>
      <c r="C24" s="146"/>
      <c r="D24" s="146"/>
      <c r="E24" s="147"/>
    </row>
    <row r="25" spans="2:15" ht="30" customHeight="1" thickTop="1">
      <c r="B25" s="119" t="s">
        <v>56</v>
      </c>
      <c r="C25" s="120" t="s">
        <v>158</v>
      </c>
      <c r="D25" s="121" t="s">
        <v>13</v>
      </c>
      <c r="E25" s="18" t="s">
        <v>14</v>
      </c>
      <c r="F25" s="18" t="s">
        <v>15</v>
      </c>
      <c r="G25" s="18" t="s">
        <v>16</v>
      </c>
      <c r="H25" s="18" t="s">
        <v>17</v>
      </c>
      <c r="I25" s="18" t="s">
        <v>18</v>
      </c>
      <c r="J25" s="18" t="s">
        <v>19</v>
      </c>
      <c r="K25" s="18" t="s">
        <v>20</v>
      </c>
      <c r="L25" s="18" t="s">
        <v>21</v>
      </c>
      <c r="M25" s="18" t="s">
        <v>22</v>
      </c>
      <c r="N25" s="18" t="s">
        <v>23</v>
      </c>
      <c r="O25" s="68" t="s">
        <v>24</v>
      </c>
    </row>
    <row r="26" spans="2:15" ht="19.5" customHeight="1">
      <c r="B26" s="122">
        <v>1</v>
      </c>
      <c r="C26" s="25" t="s">
        <v>61</v>
      </c>
      <c r="D26" s="80">
        <f>D27+D31+D34</f>
        <v>0</v>
      </c>
      <c r="E26" s="80">
        <f aca="true" t="shared" si="4" ref="E26:O26">E27+E31+E34</f>
        <v>0</v>
      </c>
      <c r="F26" s="80">
        <f t="shared" si="4"/>
        <v>0</v>
      </c>
      <c r="G26" s="80">
        <f t="shared" si="4"/>
        <v>0</v>
      </c>
      <c r="H26" s="80">
        <f t="shared" si="4"/>
        <v>0</v>
      </c>
      <c r="I26" s="80">
        <f t="shared" si="4"/>
        <v>0</v>
      </c>
      <c r="J26" s="80">
        <f t="shared" si="4"/>
        <v>0</v>
      </c>
      <c r="K26" s="80">
        <f t="shared" si="4"/>
        <v>0</v>
      </c>
      <c r="L26" s="80">
        <f t="shared" si="4"/>
        <v>0</v>
      </c>
      <c r="M26" s="80">
        <f t="shared" si="4"/>
        <v>0</v>
      </c>
      <c r="N26" s="80">
        <f t="shared" si="4"/>
        <v>0</v>
      </c>
      <c r="O26" s="123">
        <f t="shared" si="4"/>
        <v>0</v>
      </c>
    </row>
    <row r="27" spans="2:15" ht="19.5" customHeight="1">
      <c r="B27" s="29" t="s">
        <v>26</v>
      </c>
      <c r="C27" s="25" t="s">
        <v>30</v>
      </c>
      <c r="D27" s="64">
        <f>D28+D29+D30</f>
        <v>0</v>
      </c>
      <c r="E27" s="64">
        <f aca="true" t="shared" si="5" ref="E27:O27">E28+E29+E30</f>
        <v>0</v>
      </c>
      <c r="F27" s="64">
        <f t="shared" si="5"/>
        <v>0</v>
      </c>
      <c r="G27" s="64">
        <f t="shared" si="5"/>
        <v>0</v>
      </c>
      <c r="H27" s="64">
        <f t="shared" si="5"/>
        <v>0</v>
      </c>
      <c r="I27" s="64">
        <f t="shared" si="5"/>
        <v>0</v>
      </c>
      <c r="J27" s="64">
        <f t="shared" si="5"/>
        <v>0</v>
      </c>
      <c r="K27" s="64">
        <f t="shared" si="5"/>
        <v>0</v>
      </c>
      <c r="L27" s="64">
        <f t="shared" si="5"/>
        <v>0</v>
      </c>
      <c r="M27" s="64">
        <f t="shared" si="5"/>
        <v>0</v>
      </c>
      <c r="N27" s="64">
        <f t="shared" si="5"/>
        <v>0</v>
      </c>
      <c r="O27" s="82">
        <f t="shared" si="5"/>
        <v>0</v>
      </c>
    </row>
    <row r="28" spans="2:15" ht="19.5" customHeight="1">
      <c r="B28" s="29" t="s">
        <v>36</v>
      </c>
      <c r="C28" s="25" t="s">
        <v>38</v>
      </c>
      <c r="D28" s="52"/>
      <c r="E28" s="53"/>
      <c r="F28" s="50"/>
      <c r="G28" s="50"/>
      <c r="H28" s="50"/>
      <c r="I28" s="50"/>
      <c r="J28" s="83"/>
      <c r="K28" s="50"/>
      <c r="L28" s="50"/>
      <c r="M28" s="50"/>
      <c r="N28" s="50"/>
      <c r="O28" s="84"/>
    </row>
    <row r="29" spans="2:15" ht="19.5" customHeight="1">
      <c r="B29" s="29" t="s">
        <v>37</v>
      </c>
      <c r="C29" s="25" t="s">
        <v>49</v>
      </c>
      <c r="D29" s="52"/>
      <c r="E29" s="53"/>
      <c r="F29" s="50"/>
      <c r="G29" s="50"/>
      <c r="H29" s="50"/>
      <c r="I29" s="50"/>
      <c r="J29" s="83"/>
      <c r="K29" s="50"/>
      <c r="L29" s="50"/>
      <c r="M29" s="50"/>
      <c r="N29" s="50"/>
      <c r="O29" s="84"/>
    </row>
    <row r="30" spans="2:15" ht="19.5" customHeight="1">
      <c r="B30" s="29" t="s">
        <v>159</v>
      </c>
      <c r="C30" s="21" t="s">
        <v>39</v>
      </c>
      <c r="D30" s="52"/>
      <c r="E30" s="52"/>
      <c r="F30" s="51"/>
      <c r="G30" s="51"/>
      <c r="H30" s="51"/>
      <c r="I30" s="51"/>
      <c r="J30" s="54"/>
      <c r="K30" s="51"/>
      <c r="L30" s="51"/>
      <c r="M30" s="51"/>
      <c r="N30" s="51"/>
      <c r="O30" s="84"/>
    </row>
    <row r="31" spans="2:15" ht="19.5" customHeight="1">
      <c r="B31" s="29" t="s">
        <v>78</v>
      </c>
      <c r="C31" s="24" t="s">
        <v>31</v>
      </c>
      <c r="D31" s="64">
        <f aca="true" t="shared" si="6" ref="D31:O31">D32+D34</f>
        <v>0</v>
      </c>
      <c r="E31" s="64">
        <f t="shared" si="6"/>
        <v>0</v>
      </c>
      <c r="F31" s="64">
        <f t="shared" si="6"/>
        <v>0</v>
      </c>
      <c r="G31" s="64">
        <f t="shared" si="6"/>
        <v>0</v>
      </c>
      <c r="H31" s="64">
        <f t="shared" si="6"/>
        <v>0</v>
      </c>
      <c r="I31" s="64">
        <f t="shared" si="6"/>
        <v>0</v>
      </c>
      <c r="J31" s="64">
        <f t="shared" si="6"/>
        <v>0</v>
      </c>
      <c r="K31" s="64">
        <f t="shared" si="6"/>
        <v>0</v>
      </c>
      <c r="L31" s="64">
        <f t="shared" si="6"/>
        <v>0</v>
      </c>
      <c r="M31" s="64">
        <f t="shared" si="6"/>
        <v>0</v>
      </c>
      <c r="N31" s="64">
        <f t="shared" si="6"/>
        <v>0</v>
      </c>
      <c r="O31" s="82">
        <f t="shared" si="6"/>
        <v>0</v>
      </c>
    </row>
    <row r="32" spans="2:15" ht="19.5" customHeight="1">
      <c r="B32" s="29" t="s">
        <v>160</v>
      </c>
      <c r="C32" s="25" t="s">
        <v>38</v>
      </c>
      <c r="D32" s="85"/>
      <c r="E32" s="86"/>
      <c r="F32" s="46"/>
      <c r="G32" s="46"/>
      <c r="H32" s="46"/>
      <c r="I32" s="46"/>
      <c r="J32" s="50"/>
      <c r="K32" s="46"/>
      <c r="L32" s="46"/>
      <c r="M32" s="46"/>
      <c r="N32" s="46"/>
      <c r="O32" s="87"/>
    </row>
    <row r="33" spans="2:15" ht="19.5" customHeight="1">
      <c r="B33" s="31" t="s">
        <v>71</v>
      </c>
      <c r="C33" s="20" t="s">
        <v>161</v>
      </c>
      <c r="D33" s="85"/>
      <c r="E33" s="86"/>
      <c r="F33" s="46"/>
      <c r="G33" s="46"/>
      <c r="H33" s="46"/>
      <c r="I33" s="46"/>
      <c r="J33" s="110"/>
      <c r="K33" s="46"/>
      <c r="L33" s="46"/>
      <c r="M33" s="46"/>
      <c r="N33" s="46"/>
      <c r="O33" s="87"/>
    </row>
    <row r="34" spans="2:15" ht="27" customHeight="1" thickBot="1">
      <c r="B34" s="124" t="s">
        <v>27</v>
      </c>
      <c r="C34" s="125" t="s">
        <v>162</v>
      </c>
      <c r="D34" s="48"/>
      <c r="E34" s="88"/>
      <c r="F34" s="49"/>
      <c r="G34" s="49"/>
      <c r="H34" s="49"/>
      <c r="I34" s="49"/>
      <c r="J34" s="49"/>
      <c r="K34" s="49"/>
      <c r="L34" s="49"/>
      <c r="M34" s="49"/>
      <c r="N34" s="49"/>
      <c r="O34" s="90"/>
    </row>
    <row r="35" ht="27" customHeight="1" thickTop="1">
      <c r="B35" s="126"/>
    </row>
    <row r="36" spans="1:15" s="2" customFormat="1" ht="12.75" customHeight="1">
      <c r="A36" s="14"/>
      <c r="B36" s="144" t="str">
        <f>CONCATENATE("Табела ГТ-17-5. Број крајњих купаца на резервном снабдевању по узроцима резервног снабдевања у"," ",'1. Poc.strana'!D25,".години")</f>
        <v>Табела ГТ-17-5. Број крајњих купаца на резервном снабдевању по узроцима резервног снабдевања у 2023.години</v>
      </c>
      <c r="C36" s="144"/>
      <c r="D36" s="144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ht="9" customHeight="1" thickBot="1">
      <c r="B37" s="126"/>
    </row>
    <row r="38" spans="2:15" ht="30" customHeight="1" thickTop="1">
      <c r="B38" s="119" t="s">
        <v>56</v>
      </c>
      <c r="C38" s="120" t="s">
        <v>163</v>
      </c>
      <c r="D38" s="121" t="s">
        <v>13</v>
      </c>
      <c r="E38" s="18" t="s">
        <v>14</v>
      </c>
      <c r="F38" s="18" t="s">
        <v>15</v>
      </c>
      <c r="G38" s="18" t="s">
        <v>16</v>
      </c>
      <c r="H38" s="18" t="s">
        <v>17</v>
      </c>
      <c r="I38" s="18" t="s">
        <v>18</v>
      </c>
      <c r="J38" s="18" t="s">
        <v>19</v>
      </c>
      <c r="K38" s="18" t="s">
        <v>20</v>
      </c>
      <c r="L38" s="18" t="s">
        <v>21</v>
      </c>
      <c r="M38" s="18" t="s">
        <v>22</v>
      </c>
      <c r="N38" s="18" t="s">
        <v>23</v>
      </c>
      <c r="O38" s="68" t="s">
        <v>24</v>
      </c>
    </row>
    <row r="39" spans="2:15" ht="19.5" customHeight="1">
      <c r="B39" s="122">
        <v>1</v>
      </c>
      <c r="C39" s="25" t="s">
        <v>164</v>
      </c>
      <c r="D39" s="80">
        <f>D40+D41+D42+D43</f>
        <v>0</v>
      </c>
      <c r="E39" s="80">
        <f aca="true" t="shared" si="7" ref="E39:O39">E40+E41+E42+E43</f>
        <v>0</v>
      </c>
      <c r="F39" s="80">
        <f t="shared" si="7"/>
        <v>0</v>
      </c>
      <c r="G39" s="80">
        <f t="shared" si="7"/>
        <v>0</v>
      </c>
      <c r="H39" s="80">
        <f t="shared" si="7"/>
        <v>0</v>
      </c>
      <c r="I39" s="80">
        <f t="shared" si="7"/>
        <v>0</v>
      </c>
      <c r="J39" s="80">
        <f t="shared" si="7"/>
        <v>0</v>
      </c>
      <c r="K39" s="80">
        <f t="shared" si="7"/>
        <v>0</v>
      </c>
      <c r="L39" s="80">
        <f t="shared" si="7"/>
        <v>0</v>
      </c>
      <c r="M39" s="80">
        <f t="shared" si="7"/>
        <v>0</v>
      </c>
      <c r="N39" s="80">
        <f t="shared" si="7"/>
        <v>0</v>
      </c>
      <c r="O39" s="123">
        <f t="shared" si="7"/>
        <v>0</v>
      </c>
    </row>
    <row r="40" spans="2:15" ht="25.5" customHeight="1">
      <c r="B40" s="127" t="s">
        <v>26</v>
      </c>
      <c r="C40" s="128" t="s">
        <v>165</v>
      </c>
      <c r="D40" s="52"/>
      <c r="E40" s="53"/>
      <c r="F40" s="50"/>
      <c r="G40" s="50"/>
      <c r="H40" s="50"/>
      <c r="I40" s="50"/>
      <c r="J40" s="50"/>
      <c r="K40" s="50"/>
      <c r="L40" s="50"/>
      <c r="M40" s="50"/>
      <c r="N40" s="50"/>
      <c r="O40" s="84"/>
    </row>
    <row r="41" spans="2:15" ht="30.75" customHeight="1">
      <c r="B41" s="127" t="s">
        <v>78</v>
      </c>
      <c r="C41" s="128" t="s">
        <v>166</v>
      </c>
      <c r="D41" s="52"/>
      <c r="E41" s="53"/>
      <c r="F41" s="50"/>
      <c r="G41" s="50"/>
      <c r="H41" s="50"/>
      <c r="I41" s="50"/>
      <c r="J41" s="83"/>
      <c r="K41" s="50"/>
      <c r="L41" s="50"/>
      <c r="M41" s="50"/>
      <c r="N41" s="50"/>
      <c r="O41" s="84"/>
    </row>
    <row r="42" spans="2:15" ht="66.75" customHeight="1">
      <c r="B42" s="127" t="s">
        <v>27</v>
      </c>
      <c r="C42" s="129" t="s">
        <v>167</v>
      </c>
      <c r="D42" s="52"/>
      <c r="E42" s="52"/>
      <c r="F42" s="51"/>
      <c r="G42" s="51"/>
      <c r="H42" s="51"/>
      <c r="I42" s="51"/>
      <c r="J42" s="54"/>
      <c r="K42" s="51"/>
      <c r="L42" s="51"/>
      <c r="M42" s="51"/>
      <c r="N42" s="51"/>
      <c r="O42" s="84"/>
    </row>
    <row r="43" spans="2:15" ht="97.5" customHeight="1" thickBot="1">
      <c r="B43" s="124" t="s">
        <v>50</v>
      </c>
      <c r="C43" s="130" t="s">
        <v>168</v>
      </c>
      <c r="D43" s="48"/>
      <c r="E43" s="88"/>
      <c r="F43" s="49"/>
      <c r="G43" s="49"/>
      <c r="H43" s="49"/>
      <c r="I43" s="49"/>
      <c r="J43" s="49"/>
      <c r="K43" s="49"/>
      <c r="L43" s="49"/>
      <c r="M43" s="49"/>
      <c r="N43" s="49"/>
      <c r="O43" s="90"/>
    </row>
    <row r="44" ht="15.75" thickTop="1"/>
  </sheetData>
  <sheetProtection/>
  <mergeCells count="5">
    <mergeCell ref="B7:O7"/>
    <mergeCell ref="B8:E8"/>
    <mergeCell ref="B23:O23"/>
    <mergeCell ref="B24:E24"/>
    <mergeCell ref="B36:O36"/>
  </mergeCells>
  <printOptions horizontalCentered="1"/>
  <pageMargins left="0.25" right="0.25" top="0.5" bottom="0.4" header="0.25" footer="0.22"/>
  <pageSetup horizontalDpi="600" verticalDpi="600" orientation="landscape" paperSize="9" scale="75" r:id="rId1"/>
  <headerFooter alignWithMargins="0">
    <oddFooter>&amp;CСтрана &amp;P од &amp;N</oddFooter>
  </headerFooter>
  <ignoredErrors>
    <ignoredError sqref="B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pravila-Trgovina na trzistu</dc:subject>
  <dc:creator>Jasmina Trhulj</dc:creator>
  <cp:keywords/>
  <dc:description/>
  <cp:lastModifiedBy>BTM</cp:lastModifiedBy>
  <cp:lastPrinted>2022-09-16T06:30:45Z</cp:lastPrinted>
  <dcterms:created xsi:type="dcterms:W3CDTF">2006-07-05T09:57:32Z</dcterms:created>
  <dcterms:modified xsi:type="dcterms:W3CDTF">2024-01-05T09:26:47Z</dcterms:modified>
  <cp:category/>
  <cp:version/>
  <cp:contentType/>
  <cp:contentStatus/>
</cp:coreProperties>
</file>